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990" windowWidth="12450" windowHeight="3375"/>
  </bookViews>
  <sheets>
    <sheet name="1.一般平衡 修改后" sheetId="6" r:id="rId1"/>
    <sheet name="2.一般收入表修改" sheetId="1" r:id="rId2"/>
    <sheet name="Sheet1" sheetId="5" r:id="rId3"/>
  </sheets>
  <definedNames>
    <definedName name="_xlnm.Print_Area" localSheetId="0">'1.一般平衡 修改后'!$A$1:$D$39</definedName>
  </definedNames>
  <calcPr calcId="114210"/>
</workbook>
</file>

<file path=xl/calcChain.xml><?xml version="1.0" encoding="utf-8"?>
<calcChain xmlns="http://schemas.openxmlformats.org/spreadsheetml/2006/main">
  <c r="B11" i="1"/>
  <c r="B14"/>
  <c r="B4"/>
  <c r="B17"/>
  <c r="D26" i="6"/>
  <c r="B17"/>
  <c r="D9"/>
  <c r="B23"/>
  <c r="B19"/>
  <c r="B16"/>
  <c r="D12"/>
  <c r="B22"/>
  <c r="B8"/>
  <c r="B31"/>
  <c r="B11"/>
  <c r="B7"/>
  <c r="B34"/>
  <c r="D7"/>
  <c r="D6"/>
  <c r="D27"/>
  <c r="B14"/>
  <c r="B13"/>
  <c r="B6"/>
  <c r="B39"/>
  <c r="D5"/>
  <c r="D39"/>
  <c r="D47"/>
</calcChain>
</file>

<file path=xl/comments1.xml><?xml version="1.0" encoding="utf-8"?>
<comments xmlns="http://schemas.openxmlformats.org/spreadsheetml/2006/main">
  <authors>
    <author>作者</author>
  </authors>
  <commentList>
    <comment ref="A12" authorId="0">
      <text>
        <r>
          <rPr>
            <b/>
            <sz val="9"/>
            <color indexed="81"/>
            <rFont val="宋体"/>
            <charset val="134"/>
          </rPr>
          <t xml:space="preserve">作者:
</t>
        </r>
      </text>
    </comment>
  </commentList>
</comments>
</file>

<file path=xl/sharedStrings.xml><?xml version="1.0" encoding="utf-8"?>
<sst xmlns="http://schemas.openxmlformats.org/spreadsheetml/2006/main" count="87" uniqueCount="85">
  <si>
    <t xml:space="preserve">    其中：排污费收入</t>
    <phoneticPr fontId="9" type="noConversion"/>
  </si>
  <si>
    <t xml:space="preserve">         水资源费收入</t>
    <phoneticPr fontId="9" type="noConversion"/>
  </si>
  <si>
    <t xml:space="preserve">         残疾人就业保障金</t>
    <phoneticPr fontId="10" type="noConversion"/>
  </si>
  <si>
    <t xml:space="preserve">         森林植被恢复费</t>
    <phoneticPr fontId="10" type="noConversion"/>
  </si>
  <si>
    <t>预算数</t>
    <phoneticPr fontId="9" type="noConversion"/>
  </si>
  <si>
    <t>二、上级补助收入</t>
    <phoneticPr fontId="9" type="noConversion"/>
  </si>
  <si>
    <t>1、体制上解支出</t>
    <phoneticPr fontId="9" type="noConversion"/>
  </si>
  <si>
    <t>2、专项上解支出</t>
    <phoneticPr fontId="9" type="noConversion"/>
  </si>
  <si>
    <t>三、下级上解收入</t>
    <phoneticPr fontId="9" type="noConversion"/>
  </si>
  <si>
    <t>1、体制上解收入</t>
    <phoneticPr fontId="9" type="noConversion"/>
  </si>
  <si>
    <t>2、专项上解收入</t>
    <phoneticPr fontId="9" type="noConversion"/>
  </si>
  <si>
    <t>（二）上级转移支付收入</t>
    <phoneticPr fontId="10" type="noConversion"/>
  </si>
  <si>
    <t>1、一般性转移支付收入</t>
    <phoneticPr fontId="10" type="noConversion"/>
  </si>
  <si>
    <t>（1）体制补助</t>
    <phoneticPr fontId="6" type="noConversion"/>
  </si>
  <si>
    <t>（2）均衡性转移支付</t>
    <phoneticPr fontId="9" type="noConversion"/>
  </si>
  <si>
    <t>2、专项转移支付收入</t>
    <phoneticPr fontId="9" type="noConversion"/>
  </si>
  <si>
    <t>支出总计</t>
    <phoneticPr fontId="9" type="noConversion"/>
  </si>
  <si>
    <t>二、补助下级支出</t>
    <phoneticPr fontId="9" type="noConversion"/>
  </si>
  <si>
    <t>三、上解上级支出</t>
    <phoneticPr fontId="9" type="noConversion"/>
  </si>
  <si>
    <t>收入总计</t>
    <phoneticPr fontId="9" type="noConversion"/>
  </si>
  <si>
    <t>表1  2016年市本级一般公共预算收支平衡表</t>
    <phoneticPr fontId="2" type="noConversion"/>
  </si>
  <si>
    <t>（6）化解债务补助收入</t>
    <phoneticPr fontId="10" type="noConversion"/>
  </si>
  <si>
    <t>（7）资源枯竭型城市转移支付收入</t>
    <phoneticPr fontId="10" type="noConversion"/>
  </si>
  <si>
    <t>（8）企业事业单位划转补助收入</t>
    <phoneticPr fontId="10" type="noConversion"/>
  </si>
  <si>
    <t>（17）固定数额补助收入</t>
    <phoneticPr fontId="10" type="noConversion"/>
  </si>
  <si>
    <t>（18）其他一般性转移支付收入</t>
    <phoneticPr fontId="10" type="noConversion"/>
  </si>
  <si>
    <t>（一）上级返还性收入</t>
    <phoneticPr fontId="9" type="noConversion"/>
  </si>
  <si>
    <t>五、调入资金</t>
    <phoneticPr fontId="9" type="noConversion"/>
  </si>
  <si>
    <t>一、市本级收入</t>
    <phoneticPr fontId="9" type="noConversion"/>
  </si>
  <si>
    <t>一、市本级支出</t>
    <phoneticPr fontId="9" type="noConversion"/>
  </si>
  <si>
    <t>2、消费税基数返还</t>
    <phoneticPr fontId="10" type="noConversion"/>
  </si>
  <si>
    <t xml:space="preserve">1、增值税返还 </t>
    <phoneticPr fontId="9" type="noConversion"/>
  </si>
  <si>
    <t>3、所得税基数返还收入</t>
    <phoneticPr fontId="9" type="noConversion"/>
  </si>
  <si>
    <t>4、成品油价格和税费改革税收返还</t>
    <phoneticPr fontId="9" type="noConversion"/>
  </si>
  <si>
    <t>（3）老少边穷转移支付</t>
    <phoneticPr fontId="10" type="noConversion"/>
  </si>
  <si>
    <t>（5）结算补助收入</t>
    <phoneticPr fontId="6" type="noConversion"/>
  </si>
  <si>
    <t>（1）体制补助</t>
    <phoneticPr fontId="6" type="noConversion"/>
  </si>
  <si>
    <t>（2）均衡性转移支付</t>
    <phoneticPr fontId="9" type="noConversion"/>
  </si>
  <si>
    <t>（3）老少边穷转移支付</t>
    <phoneticPr fontId="10" type="noConversion"/>
  </si>
  <si>
    <t>（4）县级基本财力保障机制奖补资金</t>
    <phoneticPr fontId="10" type="noConversion"/>
  </si>
  <si>
    <t>（5）结算补助</t>
    <phoneticPr fontId="10" type="noConversion"/>
  </si>
  <si>
    <t>（6）出口退税专项上解</t>
    <phoneticPr fontId="6" type="noConversion"/>
  </si>
  <si>
    <t>（7）资源枯竭城市转移支付补助</t>
    <phoneticPr fontId="6" type="noConversion"/>
  </si>
  <si>
    <t>（8）企业事业单位划转补助</t>
    <phoneticPr fontId="6" type="noConversion"/>
  </si>
  <si>
    <t>（9）成品油价格和税费改革专项上解</t>
    <phoneticPr fontId="6" type="noConversion"/>
  </si>
  <si>
    <t>（10）基层公检法司转移支付</t>
    <phoneticPr fontId="6" type="noConversion"/>
  </si>
  <si>
    <t>（11）义务教育等转移支付</t>
    <phoneticPr fontId="6" type="noConversion"/>
  </si>
  <si>
    <t>（12）基本养老保险和低保等转移支付</t>
    <phoneticPr fontId="10" type="noConversion"/>
  </si>
  <si>
    <t>（13）新型农村合作医疗等转移支付</t>
    <phoneticPr fontId="10" type="noConversion"/>
  </si>
  <si>
    <t xml:space="preserve"> (14)农村综合改革转移支付</t>
    <phoneticPr fontId="10" type="noConversion"/>
  </si>
  <si>
    <t>（15）产粮（油）大县奖励资金</t>
    <phoneticPr fontId="9" type="noConversion"/>
  </si>
  <si>
    <t>（16）重点生态功能区转移支付</t>
    <phoneticPr fontId="9" type="noConversion"/>
  </si>
  <si>
    <t>（17）固定数额补助</t>
    <phoneticPr fontId="9" type="noConversion"/>
  </si>
  <si>
    <t>（18）其他一般性转移支付</t>
    <phoneticPr fontId="9" type="noConversion"/>
  </si>
  <si>
    <t>表2  2016年市本级一般公共预算收入情况表</t>
    <phoneticPr fontId="1" type="noConversion"/>
  </si>
  <si>
    <r>
      <t xml:space="preserve"> </t>
    </r>
    <r>
      <rPr>
        <sz val="11"/>
        <color indexed="8"/>
        <rFont val="宋体"/>
        <charset val="134"/>
      </rPr>
      <t xml:space="preserve">        能源交易出让金</t>
    </r>
    <phoneticPr fontId="1" type="noConversion"/>
  </si>
  <si>
    <t xml:space="preserve">         水利建设专项收入</t>
    <phoneticPr fontId="10" type="noConversion"/>
  </si>
  <si>
    <t>市本级一般公共预算收入</t>
    <phoneticPr fontId="6" type="noConversion"/>
  </si>
  <si>
    <t>三、罚没收入</t>
    <phoneticPr fontId="9" type="noConversion"/>
  </si>
  <si>
    <t>四、国有资本经营收入</t>
    <phoneticPr fontId="9" type="noConversion"/>
  </si>
  <si>
    <t>二、行政事业性收费收入</t>
    <phoneticPr fontId="9" type="noConversion"/>
  </si>
  <si>
    <t>五、国有资源（资产）有偿使用收入</t>
    <phoneticPr fontId="9" type="noConversion"/>
  </si>
  <si>
    <t>5、省资源税定额返还</t>
    <phoneticPr fontId="10" type="noConversion"/>
  </si>
  <si>
    <t>（一）一般性转移支付支出</t>
    <phoneticPr fontId="10" type="noConversion"/>
  </si>
  <si>
    <t>（二）专项转移支付支出</t>
    <phoneticPr fontId="9" type="noConversion"/>
  </si>
  <si>
    <t>（10）基层公检法司转移支付</t>
    <phoneticPr fontId="10" type="noConversion"/>
  </si>
  <si>
    <t>（11）义务教育转移支付收入</t>
    <phoneticPr fontId="10" type="noConversion"/>
  </si>
  <si>
    <t>（14）农村综合改革转移支付资金</t>
    <phoneticPr fontId="10" type="noConversion"/>
  </si>
  <si>
    <t>（15）产粮（油）大县奖励资金收入</t>
    <phoneticPr fontId="10" type="noConversion"/>
  </si>
  <si>
    <t>（16）重点生态功能区转移支付收入</t>
    <phoneticPr fontId="10" type="noConversion"/>
  </si>
  <si>
    <t>四、调入预算稳定调节基金</t>
    <phoneticPr fontId="9" type="noConversion"/>
  </si>
  <si>
    <t>（4）县级基本财力保障机制奖补资金</t>
    <phoneticPr fontId="10" type="noConversion"/>
  </si>
  <si>
    <t>（9）成品油价格和税费改革转移支付</t>
    <phoneticPr fontId="6" type="noConversion"/>
  </si>
  <si>
    <t>（12）基本养老保险和低保等转移支付</t>
    <phoneticPr fontId="10" type="noConversion"/>
  </si>
  <si>
    <t>（13）新型农村合作医疗等转移支付</t>
    <phoneticPr fontId="10" type="noConversion"/>
  </si>
  <si>
    <t>七、其他收入</t>
    <phoneticPr fontId="9" type="noConversion"/>
  </si>
  <si>
    <t>六、政府住房基金收入</t>
    <phoneticPr fontId="1" type="noConversion"/>
  </si>
  <si>
    <t>一、专项收入</t>
    <phoneticPr fontId="9" type="noConversion"/>
  </si>
  <si>
    <t>科 目 名 称</t>
    <phoneticPr fontId="6" type="noConversion"/>
  </si>
  <si>
    <t>金  额</t>
    <phoneticPr fontId="6" type="noConversion"/>
  </si>
  <si>
    <t xml:space="preserve">单位：万元 </t>
    <phoneticPr fontId="6" type="noConversion"/>
  </si>
  <si>
    <t xml:space="preserve">单位：万元 </t>
    <phoneticPr fontId="9" type="noConversion"/>
  </si>
  <si>
    <t>收     入</t>
    <phoneticPr fontId="9" type="noConversion"/>
  </si>
  <si>
    <t>支     出</t>
    <phoneticPr fontId="9" type="noConversion"/>
  </si>
  <si>
    <t>项    目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</si>
</sst>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22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16"/>
      <color indexed="8"/>
      <name val="黑体"/>
      <charset val="134"/>
    </font>
    <font>
      <sz val="12"/>
      <color indexed="8"/>
      <name val="宋体"/>
      <charset val="134"/>
    </font>
    <font>
      <sz val="9"/>
      <name val="宋体"/>
      <charset val="134"/>
    </font>
    <font>
      <b/>
      <sz val="14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9"/>
      <color indexed="8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5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shrinkToFit="1"/>
    </xf>
    <xf numFmtId="0" fontId="8" fillId="0" borderId="1" xfId="0" applyFont="1" applyBorder="1" applyAlignment="1">
      <alignment horizontal="right" vertical="center" shrinkToFit="1"/>
    </xf>
    <xf numFmtId="0" fontId="0" fillId="0" borderId="1" xfId="0" applyFill="1" applyBorder="1" applyAlignment="1">
      <alignment horizontal="left" vertical="center" shrinkToFit="1"/>
    </xf>
    <xf numFmtId="0" fontId="8" fillId="0" borderId="1" xfId="0" applyFont="1" applyFill="1" applyBorder="1" applyAlignment="1">
      <alignment horizontal="right" vertical="center" shrinkToFit="1"/>
    </xf>
    <xf numFmtId="0" fontId="11" fillId="0" borderId="1" xfId="0" applyFont="1" applyFill="1" applyBorder="1" applyAlignment="1">
      <alignment horizontal="right" vertical="center" shrinkToFit="1"/>
    </xf>
    <xf numFmtId="0" fontId="11" fillId="0" borderId="1" xfId="0" applyFont="1" applyBorder="1" applyAlignment="1">
      <alignment horizontal="right" vertical="center" shrinkToFit="1"/>
    </xf>
    <xf numFmtId="0" fontId="12" fillId="0" borderId="1" xfId="0" applyFont="1" applyBorder="1">
      <alignment vertical="center"/>
    </xf>
    <xf numFmtId="0" fontId="15" fillId="0" borderId="0" xfId="1" applyFont="1" applyFill="1" applyAlignment="1" applyProtection="1">
      <alignment vertical="center"/>
      <protection locked="0"/>
    </xf>
    <xf numFmtId="0" fontId="14" fillId="0" borderId="0" xfId="1" applyFont="1" applyFill="1" applyAlignment="1" applyProtection="1">
      <alignment vertical="center"/>
      <protection locked="0"/>
    </xf>
    <xf numFmtId="0" fontId="14" fillId="0" borderId="0" xfId="1" applyFont="1" applyFill="1" applyAlignment="1" applyProtection="1">
      <alignment horizontal="right" vertical="center"/>
      <protection locked="0"/>
    </xf>
    <xf numFmtId="0" fontId="17" fillId="0" borderId="1" xfId="1" applyFont="1" applyFill="1" applyBorder="1" applyAlignment="1" applyProtection="1">
      <alignment horizontal="center" vertical="center"/>
      <protection locked="0"/>
    </xf>
    <xf numFmtId="0" fontId="18" fillId="0" borderId="1" xfId="1" applyFont="1" applyFill="1" applyBorder="1" applyAlignment="1" applyProtection="1">
      <alignment horizontal="left" vertical="center" justifyLastLine="1"/>
      <protection locked="0"/>
    </xf>
    <xf numFmtId="0" fontId="19" fillId="0" borderId="1" xfId="1" applyFont="1" applyFill="1" applyBorder="1" applyAlignment="1" applyProtection="1">
      <alignment vertical="center"/>
    </xf>
    <xf numFmtId="1" fontId="18" fillId="0" borderId="1" xfId="1" applyNumberFormat="1" applyFont="1" applyFill="1" applyBorder="1" applyAlignment="1" applyProtection="1">
      <alignment vertical="center"/>
      <protection locked="0"/>
    </xf>
    <xf numFmtId="1" fontId="19" fillId="0" borderId="1" xfId="1" applyNumberFormat="1" applyFont="1" applyFill="1" applyBorder="1" applyAlignment="1" applyProtection="1">
      <alignment vertical="center"/>
      <protection locked="0"/>
    </xf>
    <xf numFmtId="1" fontId="19" fillId="0" borderId="1" xfId="1" applyNumberFormat="1" applyFont="1" applyFill="1" applyBorder="1" applyAlignment="1" applyProtection="1">
      <alignment horizontal="left" vertical="center"/>
      <protection locked="0"/>
    </xf>
    <xf numFmtId="0" fontId="19" fillId="0" borderId="1" xfId="1" applyFont="1" applyFill="1" applyBorder="1" applyAlignment="1" applyProtection="1">
      <alignment vertical="center"/>
      <protection locked="0"/>
    </xf>
    <xf numFmtId="3" fontId="19" fillId="0" borderId="1" xfId="1" applyNumberFormat="1" applyFont="1" applyFill="1" applyBorder="1" applyAlignment="1" applyProtection="1">
      <alignment vertical="center"/>
      <protection locked="0"/>
    </xf>
    <xf numFmtId="0" fontId="18" fillId="0" borderId="1" xfId="1" applyFont="1" applyFill="1" applyBorder="1" applyAlignment="1" applyProtection="1">
      <alignment horizontal="distributed" vertical="center" justifyLastLine="1"/>
      <protection locked="0"/>
    </xf>
    <xf numFmtId="0" fontId="18" fillId="0" borderId="1" xfId="0" applyFont="1" applyFill="1" applyBorder="1" applyAlignment="1" applyProtection="1">
      <alignment vertical="center"/>
    </xf>
    <xf numFmtId="1" fontId="20" fillId="0" borderId="1" xfId="1" applyNumberFormat="1" applyFont="1" applyFill="1" applyBorder="1" applyAlignment="1" applyProtection="1">
      <alignment horizontal="left" vertical="center"/>
      <protection locked="0"/>
    </xf>
    <xf numFmtId="1" fontId="20" fillId="0" borderId="1" xfId="1" applyNumberFormat="1" applyFont="1" applyFill="1" applyBorder="1" applyAlignment="1" applyProtection="1">
      <alignment vertical="center"/>
      <protection locked="0"/>
    </xf>
    <xf numFmtId="176" fontId="20" fillId="0" borderId="1" xfId="0" applyNumberFormat="1" applyFont="1" applyFill="1" applyBorder="1" applyAlignment="1">
      <alignment vertical="center" wrapText="1"/>
    </xf>
    <xf numFmtId="0" fontId="20" fillId="0" borderId="1" xfId="1" applyNumberFormat="1" applyFont="1" applyFill="1" applyBorder="1" applyAlignment="1" applyProtection="1">
      <alignment vertical="center"/>
      <protection locked="0"/>
    </xf>
    <xf numFmtId="0" fontId="20" fillId="0" borderId="1" xfId="1" applyFont="1" applyFill="1" applyBorder="1" applyAlignment="1" applyProtection="1">
      <alignment vertical="center"/>
      <protection locked="0"/>
    </xf>
    <xf numFmtId="0" fontId="20" fillId="0" borderId="1" xfId="1" applyFont="1" applyFill="1" applyBorder="1" applyAlignment="1" applyProtection="1">
      <alignment vertical="center"/>
    </xf>
    <xf numFmtId="176" fontId="0" fillId="0" borderId="0" xfId="0" applyNumberFormat="1">
      <alignment vertical="center"/>
    </xf>
    <xf numFmtId="1" fontId="18" fillId="0" borderId="1" xfId="1" applyNumberFormat="1" applyFont="1" applyFill="1" applyBorder="1" applyAlignment="1" applyProtection="1">
      <alignment horizontal="left" vertical="center"/>
      <protection locked="0"/>
    </xf>
    <xf numFmtId="0" fontId="18" fillId="0" borderId="1" xfId="1" applyFont="1" applyFill="1" applyBorder="1" applyAlignment="1" applyProtection="1">
      <alignment vertical="center"/>
      <protection locked="0"/>
    </xf>
    <xf numFmtId="0" fontId="12" fillId="0" borderId="0" xfId="0" applyFont="1">
      <alignment vertical="center"/>
    </xf>
    <xf numFmtId="0" fontId="8" fillId="0" borderId="1" xfId="0" applyFont="1" applyBorder="1" applyAlignment="1">
      <alignment horizontal="left" vertical="center" shrinkToFit="1"/>
    </xf>
    <xf numFmtId="0" fontId="8" fillId="0" borderId="1" xfId="0" applyFont="1" applyFill="1" applyBorder="1" applyAlignment="1">
      <alignment horizontal="left" vertical="center" shrinkToFit="1"/>
    </xf>
    <xf numFmtId="0" fontId="0" fillId="0" borderId="0" xfId="0" applyAlignment="1">
      <alignment horizontal="right" vertical="center"/>
    </xf>
    <xf numFmtId="176" fontId="19" fillId="0" borderId="1" xfId="0" applyNumberFormat="1" applyFont="1" applyFill="1" applyBorder="1" applyAlignment="1">
      <alignment horizontal="right" vertical="center" wrapText="1"/>
    </xf>
    <xf numFmtId="176" fontId="20" fillId="0" borderId="1" xfId="0" applyNumberFormat="1" applyFont="1" applyFill="1" applyBorder="1" applyAlignment="1">
      <alignment horizontal="right" vertical="center" wrapText="1"/>
    </xf>
    <xf numFmtId="176" fontId="21" fillId="0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0" fontId="17" fillId="0" borderId="1" xfId="1" applyFont="1" applyFill="1" applyBorder="1" applyAlignment="1" applyProtection="1">
      <alignment horizontal="center" vertical="center" justifyLastLine="1"/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 justifyLastLine="1"/>
      <protection locked="0"/>
    </xf>
    <xf numFmtId="0" fontId="16" fillId="0" borderId="3" xfId="1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Alignment="1">
      <alignment horizontal="center" vertical="center"/>
    </xf>
  </cellXfs>
  <cellStyles count="2">
    <cellStyle name="常规" xfId="0" builtinId="0"/>
    <cellStyle name="常规_表内审核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tabSelected="1" workbookViewId="0">
      <selection activeCell="C4" sqref="C4"/>
    </sheetView>
  </sheetViews>
  <sheetFormatPr defaultRowHeight="13.5"/>
  <cols>
    <col min="1" max="1" width="34.5" customWidth="1"/>
    <col min="2" max="2" width="10.25" style="35" customWidth="1"/>
    <col min="3" max="3" width="34.625" customWidth="1"/>
    <col min="4" max="4" width="9.125" customWidth="1"/>
    <col min="6" max="6" width="9.5" bestFit="1" customWidth="1"/>
    <col min="7" max="8" width="17.625" customWidth="1"/>
  </cols>
  <sheetData>
    <row r="1" spans="1:7" ht="33.950000000000003" customHeight="1">
      <c r="A1" s="41" t="s">
        <v>20</v>
      </c>
      <c r="B1" s="41"/>
      <c r="C1" s="41"/>
      <c r="D1" s="41"/>
    </row>
    <row r="2" spans="1:7" ht="20.100000000000001" customHeight="1">
      <c r="A2" s="10"/>
      <c r="B2" s="12"/>
      <c r="C2" s="11"/>
      <c r="D2" s="12" t="s">
        <v>81</v>
      </c>
    </row>
    <row r="3" spans="1:7" ht="21.6" customHeight="1">
      <c r="A3" s="42" t="s">
        <v>82</v>
      </c>
      <c r="B3" s="43"/>
      <c r="C3" s="42" t="s">
        <v>83</v>
      </c>
      <c r="D3" s="43"/>
    </row>
    <row r="4" spans="1:7" ht="18.95" customHeight="1">
      <c r="A4" s="40" t="s">
        <v>84</v>
      </c>
      <c r="B4" s="13" t="s">
        <v>4</v>
      </c>
      <c r="C4" s="40" t="s">
        <v>84</v>
      </c>
      <c r="D4" s="13" t="s">
        <v>4</v>
      </c>
    </row>
    <row r="5" spans="1:7" ht="17.45" customHeight="1">
      <c r="A5" s="14" t="s">
        <v>28</v>
      </c>
      <c r="B5" s="36">
        <v>213237</v>
      </c>
      <c r="C5" s="14" t="s">
        <v>29</v>
      </c>
      <c r="D5" s="36">
        <f>B39-D6-D27</f>
        <v>1216807</v>
      </c>
      <c r="G5" s="29"/>
    </row>
    <row r="6" spans="1:7" ht="17.45" customHeight="1">
      <c r="A6" s="16" t="s">
        <v>5</v>
      </c>
      <c r="B6" s="36">
        <f>B7+B13</f>
        <v>316391</v>
      </c>
      <c r="C6" s="16" t="s">
        <v>17</v>
      </c>
      <c r="D6" s="36">
        <f>D7+D26</f>
        <v>273774</v>
      </c>
      <c r="F6" s="29"/>
      <c r="G6" s="29"/>
    </row>
    <row r="7" spans="1:7" ht="17.45" customHeight="1">
      <c r="A7" s="17" t="s">
        <v>26</v>
      </c>
      <c r="B7" s="36">
        <f>SUM(B8:B12)</f>
        <v>93753</v>
      </c>
      <c r="C7" s="23" t="s">
        <v>63</v>
      </c>
      <c r="D7" s="36">
        <f>SUM(D8:D25)</f>
        <v>229977</v>
      </c>
      <c r="G7" s="29"/>
    </row>
    <row r="8" spans="1:7" ht="17.45" customHeight="1">
      <c r="A8" s="23" t="s">
        <v>31</v>
      </c>
      <c r="B8" s="36">
        <f>58000-2924</f>
        <v>55076</v>
      </c>
      <c r="C8" s="23" t="s">
        <v>36</v>
      </c>
      <c r="D8" s="36">
        <v>108336</v>
      </c>
      <c r="G8" s="29"/>
    </row>
    <row r="9" spans="1:7" ht="17.45" customHeight="1">
      <c r="A9" s="23" t="s">
        <v>30</v>
      </c>
      <c r="B9" s="36">
        <v>2924</v>
      </c>
      <c r="C9" s="23" t="s">
        <v>37</v>
      </c>
      <c r="D9" s="36">
        <f>7000+2060+1031</f>
        <v>10091</v>
      </c>
    </row>
    <row r="10" spans="1:7" ht="17.45" customHeight="1">
      <c r="A10" s="24" t="s">
        <v>32</v>
      </c>
      <c r="B10" s="36">
        <v>18914</v>
      </c>
      <c r="C10" s="23" t="s">
        <v>38</v>
      </c>
      <c r="D10" s="36"/>
    </row>
    <row r="11" spans="1:7" ht="17.45" customHeight="1">
      <c r="A11" s="24" t="s">
        <v>33</v>
      </c>
      <c r="B11" s="36">
        <f>9628+1977</f>
        <v>11605</v>
      </c>
      <c r="C11" s="23" t="s">
        <v>39</v>
      </c>
      <c r="D11" s="36"/>
    </row>
    <row r="12" spans="1:7" ht="17.45" customHeight="1">
      <c r="A12" s="24" t="s">
        <v>62</v>
      </c>
      <c r="B12" s="36">
        <v>5234</v>
      </c>
      <c r="C12" s="23" t="s">
        <v>40</v>
      </c>
      <c r="D12" s="36">
        <f>28983+65000+6691+10876</f>
        <v>111550</v>
      </c>
    </row>
    <row r="13" spans="1:7" ht="17.45" customHeight="1">
      <c r="A13" s="24" t="s">
        <v>11</v>
      </c>
      <c r="B13" s="36">
        <f>B14+B33</f>
        <v>222638</v>
      </c>
      <c r="C13" s="23" t="s">
        <v>41</v>
      </c>
      <c r="D13" s="27"/>
    </row>
    <row r="14" spans="1:7" ht="17.45" customHeight="1">
      <c r="A14" s="24" t="s">
        <v>12</v>
      </c>
      <c r="B14" s="36">
        <f>SUM(B15:B32)</f>
        <v>83709</v>
      </c>
      <c r="C14" s="23" t="s">
        <v>42</v>
      </c>
      <c r="D14" s="27"/>
    </row>
    <row r="15" spans="1:7" ht="17.45" customHeight="1">
      <c r="A15" s="24" t="s">
        <v>13</v>
      </c>
      <c r="B15" s="36">
        <v>-3884</v>
      </c>
      <c r="C15" s="23" t="s">
        <v>43</v>
      </c>
      <c r="D15" s="27"/>
    </row>
    <row r="16" spans="1:7" ht="17.45" customHeight="1">
      <c r="A16" s="24" t="s">
        <v>14</v>
      </c>
      <c r="B16" s="36">
        <f>5439+4095</f>
        <v>9534</v>
      </c>
      <c r="C16" s="23" t="s">
        <v>44</v>
      </c>
      <c r="D16" s="27"/>
    </row>
    <row r="17" spans="1:4" ht="17.45" customHeight="1">
      <c r="A17" s="24" t="s">
        <v>34</v>
      </c>
      <c r="B17" s="36">
        <f>300+120</f>
        <v>420</v>
      </c>
      <c r="C17" s="23" t="s">
        <v>45</v>
      </c>
      <c r="D17" s="27"/>
    </row>
    <row r="18" spans="1:4" ht="17.45" customHeight="1">
      <c r="A18" s="24" t="s">
        <v>71</v>
      </c>
      <c r="B18" s="37">
        <v>435</v>
      </c>
      <c r="C18" s="24" t="s">
        <v>46</v>
      </c>
      <c r="D18" s="25"/>
    </row>
    <row r="19" spans="1:4" ht="17.45" customHeight="1">
      <c r="A19" s="24" t="s">
        <v>35</v>
      </c>
      <c r="B19" s="37">
        <f>775+870+5969+2121+4083+14386+483+70+514+1302+2439</f>
        <v>33012</v>
      </c>
      <c r="C19" s="23" t="s">
        <v>47</v>
      </c>
      <c r="D19" s="27"/>
    </row>
    <row r="20" spans="1:4" ht="17.45" customHeight="1">
      <c r="A20" s="24" t="s">
        <v>21</v>
      </c>
      <c r="B20" s="37"/>
      <c r="C20" s="23" t="s">
        <v>48</v>
      </c>
      <c r="D20" s="27"/>
    </row>
    <row r="21" spans="1:4" ht="17.45" customHeight="1">
      <c r="A21" s="24" t="s">
        <v>22</v>
      </c>
      <c r="B21" s="37"/>
      <c r="C21" s="23" t="s">
        <v>49</v>
      </c>
      <c r="D21" s="27"/>
    </row>
    <row r="22" spans="1:4" ht="17.45" customHeight="1">
      <c r="A22" s="24" t="s">
        <v>23</v>
      </c>
      <c r="B22" s="37">
        <f>244+402+1027</f>
        <v>1673</v>
      </c>
      <c r="C22" s="23" t="s">
        <v>50</v>
      </c>
      <c r="D22" s="28"/>
    </row>
    <row r="23" spans="1:4" ht="17.45" customHeight="1">
      <c r="A23" s="24" t="s">
        <v>72</v>
      </c>
      <c r="B23" s="37">
        <f>2281+3719</f>
        <v>6000</v>
      </c>
      <c r="C23" s="23" t="s">
        <v>51</v>
      </c>
      <c r="D23" s="27"/>
    </row>
    <row r="24" spans="1:4" ht="17.45" customHeight="1">
      <c r="A24" s="24" t="s">
        <v>65</v>
      </c>
      <c r="B24" s="37">
        <v>2787</v>
      </c>
      <c r="C24" s="23" t="s">
        <v>52</v>
      </c>
      <c r="D24" s="28"/>
    </row>
    <row r="25" spans="1:4" ht="17.45" customHeight="1">
      <c r="A25" s="24" t="s">
        <v>66</v>
      </c>
      <c r="B25" s="37">
        <v>1132</v>
      </c>
      <c r="C25" s="26" t="s">
        <v>53</v>
      </c>
      <c r="D25" s="27"/>
    </row>
    <row r="26" spans="1:4" ht="17.45" customHeight="1">
      <c r="A26" s="24" t="s">
        <v>73</v>
      </c>
      <c r="B26" s="36">
        <v>830</v>
      </c>
      <c r="C26" s="18" t="s">
        <v>64</v>
      </c>
      <c r="D26" s="19">
        <f>42836+961</f>
        <v>43797</v>
      </c>
    </row>
    <row r="27" spans="1:4" ht="17.45" customHeight="1">
      <c r="A27" s="24" t="s">
        <v>74</v>
      </c>
      <c r="B27" s="36">
        <v>7760</v>
      </c>
      <c r="C27" s="16" t="s">
        <v>18</v>
      </c>
      <c r="D27" s="15">
        <f>SUM(D28:D29)</f>
        <v>41870</v>
      </c>
    </row>
    <row r="28" spans="1:4" ht="17.45" customHeight="1">
      <c r="A28" s="24" t="s">
        <v>67</v>
      </c>
      <c r="B28" s="36"/>
      <c r="C28" s="18" t="s">
        <v>6</v>
      </c>
      <c r="D28" s="15">
        <v>23593</v>
      </c>
    </row>
    <row r="29" spans="1:4" ht="17.45" customHeight="1">
      <c r="A29" s="24" t="s">
        <v>68</v>
      </c>
      <c r="B29" s="36"/>
      <c r="C29" s="18" t="s">
        <v>7</v>
      </c>
      <c r="D29" s="19">
        <v>18277</v>
      </c>
    </row>
    <row r="30" spans="1:4" ht="17.45" customHeight="1">
      <c r="A30" s="24" t="s">
        <v>69</v>
      </c>
      <c r="B30" s="36"/>
      <c r="C30" s="18"/>
      <c r="D30" s="19"/>
    </row>
    <row r="31" spans="1:4" ht="17.45" customHeight="1">
      <c r="A31" s="24" t="s">
        <v>24</v>
      </c>
      <c r="B31" s="36">
        <f>22811+11</f>
        <v>22822</v>
      </c>
      <c r="C31" s="18"/>
      <c r="D31" s="19"/>
    </row>
    <row r="32" spans="1:4" ht="17.45" customHeight="1">
      <c r="A32" s="24" t="s">
        <v>25</v>
      </c>
      <c r="B32" s="37">
        <v>1188</v>
      </c>
      <c r="C32" s="30"/>
      <c r="D32" s="31"/>
    </row>
    <row r="33" spans="1:4" ht="17.45" customHeight="1">
      <c r="A33" s="20" t="s">
        <v>15</v>
      </c>
      <c r="B33" s="36">
        <v>138929</v>
      </c>
      <c r="C33" s="18"/>
      <c r="D33" s="19"/>
    </row>
    <row r="34" spans="1:4" ht="17.45" customHeight="1">
      <c r="A34" s="16" t="s">
        <v>8</v>
      </c>
      <c r="B34" s="36">
        <f>SUM(B35:B36)</f>
        <v>890996</v>
      </c>
      <c r="C34" s="18"/>
      <c r="D34" s="19"/>
    </row>
    <row r="35" spans="1:4" ht="17.45" customHeight="1">
      <c r="A35" s="20" t="s">
        <v>9</v>
      </c>
      <c r="B35" s="36">
        <v>860000</v>
      </c>
      <c r="C35" s="30"/>
      <c r="D35" s="31"/>
    </row>
    <row r="36" spans="1:4" ht="17.45" customHeight="1">
      <c r="A36" s="20" t="s">
        <v>10</v>
      </c>
      <c r="B36" s="36">
        <v>30996</v>
      </c>
      <c r="C36" s="18"/>
      <c r="D36" s="19"/>
    </row>
    <row r="37" spans="1:4" ht="17.45" customHeight="1">
      <c r="A37" s="16" t="s">
        <v>70</v>
      </c>
      <c r="B37" s="36">
        <v>100000</v>
      </c>
      <c r="C37" s="18"/>
      <c r="D37" s="19"/>
    </row>
    <row r="38" spans="1:4" ht="17.45" customHeight="1">
      <c r="A38" s="16" t="s">
        <v>27</v>
      </c>
      <c r="B38" s="36">
        <v>11827</v>
      </c>
      <c r="C38" s="18"/>
      <c r="D38" s="19"/>
    </row>
    <row r="39" spans="1:4" ht="17.45" customHeight="1">
      <c r="A39" s="21" t="s">
        <v>19</v>
      </c>
      <c r="B39" s="38">
        <f>B5+B6+B34+B37+B38</f>
        <v>1532451</v>
      </c>
      <c r="C39" s="21" t="s">
        <v>16</v>
      </c>
      <c r="D39" s="22">
        <f>D5+D27+D6</f>
        <v>1532451</v>
      </c>
    </row>
    <row r="40" spans="1:4" ht="18.600000000000001" customHeight="1"/>
    <row r="41" spans="1:4" ht="18.600000000000001" customHeight="1"/>
    <row r="42" spans="1:4" ht="18.600000000000001" customHeight="1"/>
    <row r="43" spans="1:4" ht="18.600000000000001" customHeight="1"/>
    <row r="44" spans="1:4" ht="18.600000000000001" customHeight="1"/>
    <row r="45" spans="1:4" ht="18.600000000000001" customHeight="1"/>
    <row r="46" spans="1:4" s="32" customFormat="1" ht="18.600000000000001" customHeight="1">
      <c r="A46"/>
      <c r="B46" s="35"/>
      <c r="C46"/>
      <c r="D46"/>
    </row>
    <row r="47" spans="1:4" ht="18.600000000000001" customHeight="1">
      <c r="D47" s="29">
        <f>B39-D39</f>
        <v>0</v>
      </c>
    </row>
    <row r="48" spans="1:4" ht="19.149999999999999" customHeight="1"/>
  </sheetData>
  <mergeCells count="3">
    <mergeCell ref="A1:D1"/>
    <mergeCell ref="A3:B3"/>
    <mergeCell ref="C3:D3"/>
  </mergeCells>
  <phoneticPr fontId="10" type="noConversion"/>
  <printOptions horizontalCentered="1"/>
  <pageMargins left="0.70866141732283472" right="0.70866141732283472" top="0.86614173228346458" bottom="0.9448818897637796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A2" sqref="A2"/>
    </sheetView>
  </sheetViews>
  <sheetFormatPr defaultRowHeight="13.5"/>
  <cols>
    <col min="1" max="1" width="51.5" customWidth="1"/>
    <col min="2" max="2" width="31.25" customWidth="1"/>
  </cols>
  <sheetData>
    <row r="1" spans="1:2" ht="33.950000000000003" customHeight="1">
      <c r="A1" s="44" t="s">
        <v>54</v>
      </c>
      <c r="B1" s="44"/>
    </row>
    <row r="2" spans="1:2" ht="20.100000000000001" customHeight="1">
      <c r="B2" s="1" t="s">
        <v>80</v>
      </c>
    </row>
    <row r="3" spans="1:2" ht="55.9" customHeight="1">
      <c r="A3" s="2" t="s">
        <v>78</v>
      </c>
      <c r="B3" s="2" t="s">
        <v>79</v>
      </c>
    </row>
    <row r="4" spans="1:2" ht="35.1" customHeight="1">
      <c r="A4" s="33" t="s">
        <v>77</v>
      </c>
      <c r="B4" s="4">
        <f>SUM(B5:B10)</f>
        <v>10158</v>
      </c>
    </row>
    <row r="5" spans="1:2" ht="35.1" customHeight="1">
      <c r="A5" s="3" t="s">
        <v>0</v>
      </c>
      <c r="B5" s="4">
        <v>4500</v>
      </c>
    </row>
    <row r="6" spans="1:2" ht="35.1" customHeight="1">
      <c r="A6" s="33" t="s">
        <v>55</v>
      </c>
      <c r="B6" s="4">
        <v>2000</v>
      </c>
    </row>
    <row r="7" spans="1:2" ht="35.1" customHeight="1">
      <c r="A7" s="3" t="s">
        <v>1</v>
      </c>
      <c r="B7" s="4">
        <v>800</v>
      </c>
    </row>
    <row r="8" spans="1:2" ht="35.1" customHeight="1">
      <c r="A8" s="5" t="s">
        <v>2</v>
      </c>
      <c r="B8" s="6">
        <v>1100</v>
      </c>
    </row>
    <row r="9" spans="1:2" ht="35.1" customHeight="1">
      <c r="A9" s="5" t="s">
        <v>3</v>
      </c>
      <c r="B9" s="7">
        <v>150</v>
      </c>
    </row>
    <row r="10" spans="1:2" ht="35.1" customHeight="1">
      <c r="A10" s="34" t="s">
        <v>56</v>
      </c>
      <c r="B10" s="6">
        <v>1608</v>
      </c>
    </row>
    <row r="11" spans="1:2" ht="35.1" customHeight="1">
      <c r="A11" s="33" t="s">
        <v>60</v>
      </c>
      <c r="B11" s="8">
        <f>90932+20</f>
        <v>90952</v>
      </c>
    </row>
    <row r="12" spans="1:2" ht="35.1" customHeight="1">
      <c r="A12" s="33" t="s">
        <v>58</v>
      </c>
      <c r="B12" s="7">
        <v>31719</v>
      </c>
    </row>
    <row r="13" spans="1:2" ht="35.1" customHeight="1">
      <c r="A13" s="34" t="s">
        <v>59</v>
      </c>
      <c r="B13" s="6">
        <v>3000</v>
      </c>
    </row>
    <row r="14" spans="1:2" ht="35.1" customHeight="1">
      <c r="A14" s="33" t="s">
        <v>61</v>
      </c>
      <c r="B14" s="4">
        <f>10495+600+1504</f>
        <v>12599</v>
      </c>
    </row>
    <row r="15" spans="1:2" ht="35.1" customHeight="1">
      <c r="A15" s="34" t="s">
        <v>76</v>
      </c>
      <c r="B15" s="6">
        <v>55632</v>
      </c>
    </row>
    <row r="16" spans="1:2" ht="35.1" customHeight="1">
      <c r="A16" s="33" t="s">
        <v>75</v>
      </c>
      <c r="B16" s="4">
        <v>9177</v>
      </c>
    </row>
    <row r="17" spans="1:2" ht="41.45" customHeight="1">
      <c r="A17" s="39" t="s">
        <v>57</v>
      </c>
      <c r="B17" s="9">
        <f>B4+B11+B12+B13+B14+B15+B16</f>
        <v>213237</v>
      </c>
    </row>
  </sheetData>
  <mergeCells count="1">
    <mergeCell ref="A1:B1"/>
  </mergeCells>
  <phoneticPr fontId="1" type="noConversion"/>
  <printOptions horizontalCentered="1"/>
  <pageMargins left="0.70866141732283472" right="0.70866141732283472" top="0.9055118110236221" bottom="0.9055118110236221" header="0.31496062992125984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1.一般平衡 修改后</vt:lpstr>
      <vt:lpstr>2.一般收入表修改</vt:lpstr>
      <vt:lpstr>Sheet1</vt:lpstr>
      <vt:lpstr>'1.一般平衡 修改后'!Print_Area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2016-01-22T07:04:56Z</cp:lastPrinted>
  <dcterms:created xsi:type="dcterms:W3CDTF">2014-12-18T09:06:22Z</dcterms:created>
  <dcterms:modified xsi:type="dcterms:W3CDTF">2016-01-22T07:24:19Z</dcterms:modified>
</cp:coreProperties>
</file>