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dministrator\Desktop\"/>
    </mc:Choice>
  </mc:AlternateContent>
  <bookViews>
    <workbookView xWindow="480" yWindow="1200" windowWidth="16290" windowHeight="6120" tabRatio="458"/>
  </bookViews>
  <sheets>
    <sheet name="一般、基金" sheetId="1" r:id="rId1"/>
  </sheets>
  <definedNames>
    <definedName name="_xlnm.Print_Titles" localSheetId="0">一般、基金!$1:$4</definedName>
  </definedNames>
  <calcPr calcId="162913"/>
</workbook>
</file>

<file path=xl/calcChain.xml><?xml version="1.0" encoding="utf-8"?>
<calcChain xmlns="http://schemas.openxmlformats.org/spreadsheetml/2006/main">
  <c r="C108" i="1" l="1"/>
  <c r="D124" i="1"/>
  <c r="D23" i="1"/>
  <c r="C182" i="1"/>
  <c r="H182" i="1"/>
  <c r="C60" i="1"/>
  <c r="H321" i="1"/>
  <c r="H322" i="1"/>
  <c r="H323" i="1"/>
  <c r="H324" i="1"/>
  <c r="H325" i="1"/>
  <c r="H326" i="1"/>
  <c r="H327" i="1"/>
  <c r="H328" i="1"/>
  <c r="H329" i="1"/>
  <c r="H238" i="1"/>
  <c r="H239" i="1"/>
  <c r="H240" i="1"/>
  <c r="H241" i="1"/>
  <c r="H242" i="1"/>
  <c r="H243" i="1"/>
  <c r="H244" i="1"/>
  <c r="H245" i="1"/>
  <c r="H246" i="1"/>
  <c r="H247" i="1"/>
  <c r="H248" i="1"/>
  <c r="H251" i="1"/>
  <c r="H252" i="1"/>
  <c r="H253" i="1"/>
  <c r="H255" i="1"/>
  <c r="H256" i="1"/>
  <c r="H257" i="1"/>
  <c r="H258" i="1"/>
  <c r="H259" i="1"/>
  <c r="H260" i="1"/>
  <c r="H261" i="1"/>
  <c r="H262" i="1"/>
  <c r="H263" i="1"/>
  <c r="H264" i="1"/>
  <c r="H265" i="1"/>
  <c r="H266" i="1"/>
  <c r="H267" i="1"/>
  <c r="H268" i="1"/>
  <c r="H270" i="1"/>
  <c r="H271" i="1"/>
  <c r="H273" i="1"/>
  <c r="H274" i="1"/>
  <c r="H275" i="1"/>
  <c r="H276" i="1"/>
  <c r="H277" i="1"/>
  <c r="H278" i="1"/>
  <c r="H281" i="1"/>
  <c r="H283" i="1"/>
  <c r="H284" i="1"/>
  <c r="H285" i="1"/>
  <c r="H286" i="1"/>
  <c r="H288" i="1"/>
  <c r="H289" i="1"/>
  <c r="H290" i="1"/>
  <c r="H291" i="1"/>
  <c r="H292" i="1"/>
  <c r="H293" i="1"/>
  <c r="H294" i="1"/>
  <c r="H295" i="1"/>
  <c r="H296" i="1"/>
  <c r="H297" i="1"/>
  <c r="H298" i="1"/>
  <c r="H299" i="1"/>
  <c r="H300" i="1"/>
  <c r="H301" i="1"/>
  <c r="H302" i="1"/>
  <c r="H303" i="1"/>
  <c r="H304" i="1"/>
  <c r="H305" i="1"/>
  <c r="H306" i="1"/>
  <c r="H308" i="1"/>
  <c r="H309" i="1"/>
  <c r="H310" i="1"/>
  <c r="H312" i="1"/>
  <c r="H313" i="1"/>
  <c r="H314" i="1"/>
  <c r="H315" i="1"/>
  <c r="H316" i="1"/>
  <c r="H317" i="1"/>
  <c r="H318" i="1"/>
  <c r="H319" i="1"/>
  <c r="H320" i="1"/>
  <c r="H186" i="1"/>
  <c r="H187" i="1"/>
  <c r="H188" i="1"/>
  <c r="H189" i="1"/>
  <c r="H190" i="1"/>
  <c r="H191" i="1"/>
  <c r="H192" i="1"/>
  <c r="H193" i="1"/>
  <c r="H194" i="1"/>
  <c r="H195" i="1"/>
  <c r="H196" i="1"/>
  <c r="H197" i="1"/>
  <c r="H198" i="1"/>
  <c r="H199" i="1"/>
  <c r="H201" i="1"/>
  <c r="H202" i="1"/>
  <c r="H203" i="1"/>
  <c r="H204" i="1"/>
  <c r="H205" i="1"/>
  <c r="H206" i="1"/>
  <c r="H207"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8" i="1"/>
  <c r="H9" i="1"/>
  <c r="H10" i="1"/>
  <c r="H11" i="1"/>
  <c r="H12" i="1"/>
  <c r="H13" i="1"/>
  <c r="H15" i="1"/>
  <c r="H16" i="1"/>
  <c r="H17" i="1"/>
  <c r="H18" i="1"/>
  <c r="H19" i="1"/>
  <c r="H20" i="1"/>
  <c r="H21" i="1"/>
  <c r="H22" i="1"/>
  <c r="H23" i="1"/>
  <c r="H24" i="1"/>
  <c r="H25" i="1"/>
  <c r="H26" i="1"/>
  <c r="H27" i="1"/>
  <c r="H28" i="1"/>
  <c r="H29" i="1"/>
  <c r="H30" i="1"/>
  <c r="H31" i="1"/>
  <c r="H32" i="1"/>
  <c r="H33" i="1"/>
  <c r="H34" i="1"/>
  <c r="H35" i="1"/>
  <c r="H36" i="1"/>
  <c r="H38" i="1"/>
  <c r="H39" i="1"/>
  <c r="H40" i="1"/>
  <c r="H41" i="1"/>
  <c r="H42" i="1"/>
  <c r="H43" i="1"/>
  <c r="H44" i="1"/>
  <c r="H45" i="1"/>
  <c r="H47" i="1"/>
  <c r="H48" i="1"/>
  <c r="H49" i="1"/>
  <c r="H50" i="1"/>
  <c r="H51" i="1"/>
  <c r="H52" i="1"/>
  <c r="H53" i="1"/>
  <c r="H54" i="1"/>
  <c r="H55" i="1"/>
  <c r="H56" i="1"/>
  <c r="H58" i="1"/>
  <c r="H59" i="1"/>
  <c r="H61" i="1"/>
  <c r="H63" i="1"/>
  <c r="H64" i="1"/>
  <c r="H65" i="1"/>
  <c r="H66" i="1"/>
  <c r="H67" i="1"/>
  <c r="H68" i="1"/>
  <c r="H69" i="1"/>
  <c r="H70" i="1"/>
  <c r="H71" i="1"/>
  <c r="H72" i="1"/>
  <c r="H73" i="1"/>
  <c r="H74" i="1"/>
  <c r="H75" i="1"/>
  <c r="H76" i="1"/>
  <c r="H77" i="1"/>
  <c r="H78" i="1"/>
  <c r="H79" i="1"/>
  <c r="H81" i="1"/>
  <c r="H82" i="1"/>
  <c r="H83" i="1"/>
  <c r="H85" i="1"/>
  <c r="H86" i="1"/>
  <c r="H87" i="1"/>
  <c r="H88" i="1"/>
  <c r="H89" i="1"/>
  <c r="H91" i="1"/>
  <c r="H92" i="1"/>
  <c r="H93" i="1"/>
  <c r="H95" i="1"/>
  <c r="H96" i="1"/>
  <c r="H97" i="1"/>
  <c r="H98" i="1"/>
  <c r="H99" i="1"/>
  <c r="H101" i="1"/>
  <c r="H102" i="1"/>
  <c r="H103" i="1"/>
  <c r="H104" i="1"/>
  <c r="H105"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7" i="1"/>
  <c r="H139" i="1"/>
  <c r="H140" i="1"/>
  <c r="H141" i="1"/>
  <c r="H142" i="1"/>
  <c r="H143" i="1"/>
  <c r="H144" i="1"/>
  <c r="H145" i="1"/>
  <c r="H146" i="1"/>
  <c r="H147" i="1"/>
  <c r="H148" i="1"/>
  <c r="H149" i="1"/>
  <c r="H150" i="1"/>
  <c r="H151" i="1"/>
  <c r="H152" i="1"/>
  <c r="H153" i="1"/>
  <c r="H154" i="1"/>
  <c r="H155" i="1"/>
  <c r="H157" i="1"/>
  <c r="H158" i="1"/>
  <c r="H160" i="1"/>
  <c r="H161" i="1"/>
  <c r="H164" i="1"/>
  <c r="H165" i="1"/>
  <c r="H166" i="1"/>
  <c r="H168" i="1"/>
  <c r="H169" i="1"/>
  <c r="H170" i="1"/>
  <c r="H171" i="1"/>
  <c r="H172" i="1"/>
  <c r="H173" i="1"/>
  <c r="H174" i="1"/>
  <c r="H175" i="1"/>
  <c r="H176" i="1"/>
  <c r="H177" i="1"/>
  <c r="H178" i="1"/>
  <c r="H179" i="1"/>
  <c r="H180" i="1"/>
  <c r="H181" i="1"/>
  <c r="H183" i="1"/>
  <c r="H184" i="1"/>
  <c r="H185" i="1"/>
  <c r="H6" i="1"/>
  <c r="D317" i="1"/>
  <c r="E317" i="1"/>
  <c r="F317" i="1"/>
  <c r="G317" i="1"/>
  <c r="D308" i="1"/>
  <c r="E308" i="1"/>
  <c r="F308" i="1"/>
  <c r="G308" i="1"/>
  <c r="G307" i="1" s="1"/>
  <c r="D282" i="1"/>
  <c r="E282" i="1"/>
  <c r="F282" i="1"/>
  <c r="G282" i="1"/>
  <c r="I282" i="1"/>
  <c r="H282" i="1" s="1"/>
  <c r="J282" i="1"/>
  <c r="D272" i="1"/>
  <c r="E272" i="1"/>
  <c r="E268" i="1" s="1"/>
  <c r="F272" i="1"/>
  <c r="G272" i="1"/>
  <c r="I272" i="1"/>
  <c r="J272" i="1"/>
  <c r="D269" i="1"/>
  <c r="E269" i="1"/>
  <c r="F269" i="1"/>
  <c r="G269" i="1"/>
  <c r="G268" i="1" s="1"/>
  <c r="I269" i="1"/>
  <c r="H269" i="1" s="1"/>
  <c r="J269" i="1"/>
  <c r="G254" i="1"/>
  <c r="I254" i="1"/>
  <c r="H254" i="1" s="1"/>
  <c r="J254" i="1"/>
  <c r="D254" i="1"/>
  <c r="E254" i="1"/>
  <c r="F254" i="1"/>
  <c r="F249" i="1" s="1"/>
  <c r="D250" i="1"/>
  <c r="E250" i="1"/>
  <c r="F250" i="1"/>
  <c r="G250" i="1"/>
  <c r="G249" i="1" s="1"/>
  <c r="I250" i="1"/>
  <c r="H250" i="1" s="1"/>
  <c r="J250" i="1"/>
  <c r="I208" i="1"/>
  <c r="J208" i="1"/>
  <c r="G208" i="1"/>
  <c r="E208" i="1"/>
  <c r="F208" i="1"/>
  <c r="D200" i="1"/>
  <c r="C200" i="1" s="1"/>
  <c r="C199" i="1" s="1"/>
  <c r="E200" i="1"/>
  <c r="F200" i="1"/>
  <c r="G200" i="1"/>
  <c r="I200" i="1"/>
  <c r="H200" i="1" s="1"/>
  <c r="J200" i="1"/>
  <c r="F167" i="1"/>
  <c r="G167" i="1"/>
  <c r="I167" i="1"/>
  <c r="H167" i="1" s="1"/>
  <c r="J167" i="1"/>
  <c r="D167" i="1"/>
  <c r="E167" i="1"/>
  <c r="D163" i="1"/>
  <c r="D162" i="1" s="1"/>
  <c r="E163" i="1"/>
  <c r="F163" i="1"/>
  <c r="G163" i="1"/>
  <c r="I163" i="1"/>
  <c r="H163" i="1" s="1"/>
  <c r="J163" i="1"/>
  <c r="D159" i="1"/>
  <c r="E159" i="1"/>
  <c r="F159" i="1"/>
  <c r="G159" i="1"/>
  <c r="I159" i="1"/>
  <c r="J159" i="1"/>
  <c r="D156" i="1"/>
  <c r="D155" i="1" s="1"/>
  <c r="E156" i="1"/>
  <c r="F156" i="1"/>
  <c r="G156" i="1"/>
  <c r="I156" i="1"/>
  <c r="H156" i="1" s="1"/>
  <c r="J156" i="1"/>
  <c r="I138" i="1"/>
  <c r="J138" i="1"/>
  <c r="E138" i="1"/>
  <c r="F138" i="1"/>
  <c r="G138" i="1"/>
  <c r="D138" i="1"/>
  <c r="I106" i="1"/>
  <c r="J106" i="1"/>
  <c r="E106" i="1"/>
  <c r="F106" i="1"/>
  <c r="D100" i="1"/>
  <c r="D99" i="1" s="1"/>
  <c r="E100" i="1"/>
  <c r="F100" i="1"/>
  <c r="G100" i="1"/>
  <c r="I100" i="1"/>
  <c r="H100" i="1" s="1"/>
  <c r="J100" i="1"/>
  <c r="E94" i="1"/>
  <c r="F94" i="1"/>
  <c r="G94" i="1"/>
  <c r="G89" i="1" s="1"/>
  <c r="I94" i="1"/>
  <c r="J94" i="1"/>
  <c r="D94" i="1"/>
  <c r="E90" i="1"/>
  <c r="E89" i="1" s="1"/>
  <c r="F90" i="1"/>
  <c r="G90" i="1"/>
  <c r="I90" i="1"/>
  <c r="J90" i="1"/>
  <c r="H90" i="1" s="1"/>
  <c r="D90" i="1"/>
  <c r="D84" i="1"/>
  <c r="E84" i="1"/>
  <c r="F84" i="1"/>
  <c r="G84" i="1"/>
  <c r="I84" i="1"/>
  <c r="J84" i="1"/>
  <c r="E62" i="1"/>
  <c r="E56" i="1" s="1"/>
  <c r="F62" i="1"/>
  <c r="G62" i="1"/>
  <c r="I62" i="1"/>
  <c r="J62" i="1"/>
  <c r="H62" i="1" s="1"/>
  <c r="D62" i="1"/>
  <c r="D57" i="1"/>
  <c r="E57" i="1"/>
  <c r="F57" i="1"/>
  <c r="F56" i="1" s="1"/>
  <c r="G57" i="1"/>
  <c r="I57" i="1"/>
  <c r="J57" i="1"/>
  <c r="E46" i="1"/>
  <c r="E36" i="1" s="1"/>
  <c r="F46" i="1"/>
  <c r="G46" i="1"/>
  <c r="I46" i="1"/>
  <c r="J46" i="1"/>
  <c r="D46" i="1"/>
  <c r="D37" i="1"/>
  <c r="E37" i="1"/>
  <c r="F37" i="1"/>
  <c r="G37" i="1"/>
  <c r="I37" i="1"/>
  <c r="J37" i="1"/>
  <c r="D14" i="1"/>
  <c r="D6" i="1" s="1"/>
  <c r="E14" i="1"/>
  <c r="F14" i="1"/>
  <c r="G14" i="1"/>
  <c r="I14" i="1"/>
  <c r="H14" i="1" s="1"/>
  <c r="J14" i="1"/>
  <c r="D7" i="1"/>
  <c r="E7" i="1"/>
  <c r="F7" i="1"/>
  <c r="F6" i="1" s="1"/>
  <c r="G7" i="1"/>
  <c r="I7" i="1"/>
  <c r="J7" i="1"/>
  <c r="H7" i="1"/>
  <c r="H37" i="1"/>
  <c r="H57" i="1"/>
  <c r="H84" i="1"/>
  <c r="H138" i="1"/>
  <c r="H159" i="1"/>
  <c r="H46" i="1"/>
  <c r="H94" i="1"/>
  <c r="H106" i="1"/>
  <c r="I249" i="1"/>
  <c r="H249" i="1"/>
  <c r="I162" i="1"/>
  <c r="H162" i="1" s="1"/>
  <c r="J307" i="1"/>
  <c r="H307" i="1"/>
  <c r="D280" i="1"/>
  <c r="D279" i="1" s="1"/>
  <c r="E280" i="1"/>
  <c r="E279" i="1"/>
  <c r="F280" i="1"/>
  <c r="F279" i="1" s="1"/>
  <c r="G280" i="1"/>
  <c r="G279" i="1"/>
  <c r="I280" i="1"/>
  <c r="H280" i="1" s="1"/>
  <c r="I287" i="1"/>
  <c r="H287" i="1"/>
  <c r="I136" i="1"/>
  <c r="H136" i="1" s="1"/>
  <c r="I80" i="1"/>
  <c r="H80" i="1"/>
  <c r="I279" i="1"/>
  <c r="H279" i="1" s="1"/>
  <c r="D328" i="1"/>
  <c r="D307" i="1" s="1"/>
  <c r="E328" i="1"/>
  <c r="F328" i="1"/>
  <c r="F307" i="1" s="1"/>
  <c r="G328" i="1"/>
  <c r="G120" i="1"/>
  <c r="G106" i="1" s="1"/>
  <c r="G99" i="1" s="1"/>
  <c r="C240" i="1"/>
  <c r="D239" i="1"/>
  <c r="D208" i="1" s="1"/>
  <c r="D126" i="1"/>
  <c r="D106" i="1"/>
  <c r="E307" i="1"/>
  <c r="C13" i="1"/>
  <c r="C189" i="1"/>
  <c r="C190" i="1"/>
  <c r="C187" i="1"/>
  <c r="C188" i="1"/>
  <c r="C191" i="1"/>
  <c r="C192" i="1"/>
  <c r="C193" i="1"/>
  <c r="C194" i="1"/>
  <c r="C195" i="1"/>
  <c r="C196" i="1"/>
  <c r="C158" i="1"/>
  <c r="C166" i="1"/>
  <c r="C310" i="1"/>
  <c r="C311" i="1"/>
  <c r="C312" i="1"/>
  <c r="C313" i="1"/>
  <c r="C320" i="1"/>
  <c r="C321" i="1"/>
  <c r="C322" i="1"/>
  <c r="C323" i="1"/>
  <c r="C324" i="1"/>
  <c r="C325" i="1"/>
  <c r="C326" i="1"/>
  <c r="C329" i="1"/>
  <c r="C328" i="1"/>
  <c r="C309" i="1"/>
  <c r="C316" i="1"/>
  <c r="C318" i="1"/>
  <c r="C319" i="1"/>
  <c r="C314" i="1"/>
  <c r="C315" i="1"/>
  <c r="C327" i="1"/>
  <c r="C186" i="1"/>
  <c r="C198" i="1"/>
  <c r="C197" i="1"/>
  <c r="C258" i="1"/>
  <c r="D242" i="1"/>
  <c r="E242" i="1"/>
  <c r="F242" i="1"/>
  <c r="G242" i="1"/>
  <c r="C247" i="1"/>
  <c r="C248" i="1"/>
  <c r="C246" i="1"/>
  <c r="C238" i="1"/>
  <c r="C317" i="1"/>
  <c r="D287" i="1"/>
  <c r="E287" i="1"/>
  <c r="F287" i="1"/>
  <c r="G287" i="1"/>
  <c r="C288" i="1"/>
  <c r="C287" i="1" s="1"/>
  <c r="C284" i="1"/>
  <c r="C283" i="1"/>
  <c r="D277" i="1"/>
  <c r="E277" i="1"/>
  <c r="F277" i="1"/>
  <c r="G277" i="1"/>
  <c r="C278" i="1"/>
  <c r="C277" i="1" s="1"/>
  <c r="C274" i="1"/>
  <c r="C275" i="1"/>
  <c r="C276" i="1"/>
  <c r="C273" i="1"/>
  <c r="C271" i="1"/>
  <c r="C270" i="1"/>
  <c r="C269" i="1" s="1"/>
  <c r="C268" i="1" s="1"/>
  <c r="D259" i="1"/>
  <c r="E259" i="1"/>
  <c r="F259" i="1"/>
  <c r="G259" i="1"/>
  <c r="C261" i="1"/>
  <c r="C262" i="1"/>
  <c r="C263" i="1"/>
  <c r="C264" i="1"/>
  <c r="C265" i="1"/>
  <c r="C266" i="1"/>
  <c r="C267" i="1"/>
  <c r="C260" i="1"/>
  <c r="C259" i="1" s="1"/>
  <c r="C256" i="1"/>
  <c r="C257" i="1"/>
  <c r="C255" i="1"/>
  <c r="D249" i="1"/>
  <c r="C253" i="1"/>
  <c r="C251" i="1"/>
  <c r="C244" i="1"/>
  <c r="C242" i="1" s="1"/>
  <c r="C245" i="1"/>
  <c r="C243" i="1"/>
  <c r="C210" i="1"/>
  <c r="C211" i="1"/>
  <c r="C208" i="1" s="1"/>
  <c r="C212" i="1"/>
  <c r="C213" i="1"/>
  <c r="C214" i="1"/>
  <c r="C215" i="1"/>
  <c r="C216" i="1"/>
  <c r="C217" i="1"/>
  <c r="C218" i="1"/>
  <c r="C219" i="1"/>
  <c r="C220" i="1"/>
  <c r="C221" i="1"/>
  <c r="C222" i="1"/>
  <c r="C223" i="1"/>
  <c r="C224" i="1"/>
  <c r="C225" i="1"/>
  <c r="C226" i="1"/>
  <c r="C227" i="1"/>
  <c r="C228" i="1"/>
  <c r="C229" i="1"/>
  <c r="C230" i="1"/>
  <c r="C231" i="1"/>
  <c r="C232" i="1"/>
  <c r="C233" i="1"/>
  <c r="C234" i="1"/>
  <c r="C235" i="1"/>
  <c r="C236" i="1"/>
  <c r="C237" i="1"/>
  <c r="C239" i="1"/>
  <c r="C241" i="1"/>
  <c r="C209" i="1"/>
  <c r="E199" i="1"/>
  <c r="F199" i="1"/>
  <c r="G199" i="1"/>
  <c r="C202" i="1"/>
  <c r="C203" i="1"/>
  <c r="C204" i="1"/>
  <c r="C205" i="1"/>
  <c r="C206" i="1"/>
  <c r="C207" i="1"/>
  <c r="C201" i="1"/>
  <c r="C170" i="1"/>
  <c r="C171" i="1"/>
  <c r="C172" i="1"/>
  <c r="C173" i="1"/>
  <c r="C174" i="1"/>
  <c r="C175" i="1"/>
  <c r="C176" i="1"/>
  <c r="C177" i="1"/>
  <c r="C178" i="1"/>
  <c r="C179" i="1"/>
  <c r="C180" i="1"/>
  <c r="C181" i="1"/>
  <c r="C183" i="1"/>
  <c r="C184" i="1"/>
  <c r="C185" i="1"/>
  <c r="C169" i="1"/>
  <c r="C167" i="1" s="1"/>
  <c r="E162" i="1"/>
  <c r="F162" i="1"/>
  <c r="G162" i="1"/>
  <c r="C164" i="1"/>
  <c r="C281" i="1"/>
  <c r="C280" i="1" s="1"/>
  <c r="C279" i="1" s="1"/>
  <c r="C165" i="1"/>
  <c r="C163" i="1" s="1"/>
  <c r="C162" i="1" s="1"/>
  <c r="C168" i="1"/>
  <c r="C161" i="1"/>
  <c r="C160" i="1"/>
  <c r="E155" i="1"/>
  <c r="G155" i="1"/>
  <c r="C157" i="1"/>
  <c r="C140" i="1"/>
  <c r="C141" i="1"/>
  <c r="C138" i="1" s="1"/>
  <c r="C142" i="1"/>
  <c r="C143" i="1"/>
  <c r="C144" i="1"/>
  <c r="C145" i="1"/>
  <c r="C146" i="1"/>
  <c r="C147" i="1"/>
  <c r="C148" i="1"/>
  <c r="C149" i="1"/>
  <c r="C150" i="1"/>
  <c r="C151" i="1"/>
  <c r="C152" i="1"/>
  <c r="C153" i="1"/>
  <c r="C154" i="1"/>
  <c r="C139" i="1"/>
  <c r="D136" i="1"/>
  <c r="D135" i="1" s="1"/>
  <c r="E136" i="1"/>
  <c r="E135" i="1" s="1"/>
  <c r="F136" i="1"/>
  <c r="F135" i="1" s="1"/>
  <c r="G136" i="1"/>
  <c r="G135" i="1" s="1"/>
  <c r="C137" i="1"/>
  <c r="C136" i="1" s="1"/>
  <c r="C109" i="1"/>
  <c r="C110" i="1"/>
  <c r="C111" i="1"/>
  <c r="C112" i="1"/>
  <c r="C113" i="1"/>
  <c r="C114" i="1"/>
  <c r="C115" i="1"/>
  <c r="C116" i="1"/>
  <c r="C117" i="1"/>
  <c r="C118" i="1"/>
  <c r="C119" i="1"/>
  <c r="C120" i="1"/>
  <c r="C121" i="1"/>
  <c r="C122" i="1"/>
  <c r="C123" i="1"/>
  <c r="C125" i="1"/>
  <c r="C126" i="1"/>
  <c r="C127" i="1"/>
  <c r="C128" i="1"/>
  <c r="C130" i="1"/>
  <c r="C131" i="1"/>
  <c r="C132" i="1"/>
  <c r="C133" i="1"/>
  <c r="C134" i="1"/>
  <c r="C107" i="1"/>
  <c r="E99" i="1"/>
  <c r="F99" i="1"/>
  <c r="C102" i="1"/>
  <c r="C103" i="1"/>
  <c r="C104" i="1"/>
  <c r="C105" i="1"/>
  <c r="C101" i="1"/>
  <c r="C100" i="1" s="1"/>
  <c r="C282" i="1"/>
  <c r="C159" i="1"/>
  <c r="C272" i="1"/>
  <c r="E249" i="1"/>
  <c r="F155" i="1"/>
  <c r="F268" i="1"/>
  <c r="D268" i="1"/>
  <c r="C96" i="1"/>
  <c r="C94" i="1" s="1"/>
  <c r="C95" i="1"/>
  <c r="D89" i="1"/>
  <c r="F89" i="1"/>
  <c r="C92" i="1"/>
  <c r="C93" i="1"/>
  <c r="C91" i="1"/>
  <c r="C90" i="1" s="1"/>
  <c r="C89" i="1" s="1"/>
  <c r="C86" i="1"/>
  <c r="C87" i="1"/>
  <c r="C88" i="1"/>
  <c r="C85" i="1"/>
  <c r="C84" i="1" s="1"/>
  <c r="D80" i="1"/>
  <c r="E80" i="1"/>
  <c r="E79" i="1" s="1"/>
  <c r="F80" i="1"/>
  <c r="G80" i="1"/>
  <c r="G79" i="1" s="1"/>
  <c r="C82" i="1"/>
  <c r="C83" i="1"/>
  <c r="C81" i="1"/>
  <c r="C80" i="1" s="1"/>
  <c r="C79" i="1" s="1"/>
  <c r="C64" i="1"/>
  <c r="C65" i="1"/>
  <c r="C66" i="1"/>
  <c r="C67" i="1"/>
  <c r="C68" i="1"/>
  <c r="C69" i="1"/>
  <c r="C70" i="1"/>
  <c r="C71" i="1"/>
  <c r="C72" i="1"/>
  <c r="C73" i="1"/>
  <c r="C74" i="1"/>
  <c r="C75" i="1"/>
  <c r="C76" i="1"/>
  <c r="C77" i="1"/>
  <c r="C78" i="1"/>
  <c r="C63" i="1"/>
  <c r="D56" i="1"/>
  <c r="G56" i="1"/>
  <c r="C59" i="1"/>
  <c r="C61" i="1"/>
  <c r="C58" i="1"/>
  <c r="C48" i="1"/>
  <c r="C49" i="1"/>
  <c r="C50" i="1"/>
  <c r="C51" i="1"/>
  <c r="C52" i="1"/>
  <c r="C53" i="1"/>
  <c r="C54" i="1"/>
  <c r="C55" i="1"/>
  <c r="C47" i="1"/>
  <c r="C46" i="1" s="1"/>
  <c r="C39" i="1"/>
  <c r="C40" i="1"/>
  <c r="C41" i="1"/>
  <c r="C42" i="1"/>
  <c r="C43" i="1"/>
  <c r="C44" i="1"/>
  <c r="C45" i="1"/>
  <c r="C38" i="1"/>
  <c r="C37" i="1" s="1"/>
  <c r="C36" i="1" s="1"/>
  <c r="D34" i="1"/>
  <c r="E34" i="1"/>
  <c r="F34" i="1"/>
  <c r="G34" i="1"/>
  <c r="C35" i="1"/>
  <c r="C34" i="1" s="1"/>
  <c r="C15" i="1"/>
  <c r="C16" i="1"/>
  <c r="C14" i="1" s="1"/>
  <c r="C17" i="1"/>
  <c r="C18" i="1"/>
  <c r="C19" i="1"/>
  <c r="C20" i="1"/>
  <c r="C21" i="1"/>
  <c r="C22" i="1"/>
  <c r="C23" i="1"/>
  <c r="C98" i="1"/>
  <c r="C24" i="1"/>
  <c r="C25" i="1"/>
  <c r="C26" i="1"/>
  <c r="C27" i="1"/>
  <c r="C28" i="1"/>
  <c r="C29" i="1"/>
  <c r="C129" i="1"/>
  <c r="C124" i="1"/>
  <c r="C106" i="1" s="1"/>
  <c r="C30" i="1"/>
  <c r="C31" i="1"/>
  <c r="C32" i="1"/>
  <c r="C33" i="1"/>
  <c r="C97" i="1"/>
  <c r="C9" i="1"/>
  <c r="C10" i="1"/>
  <c r="C11" i="1"/>
  <c r="C12" i="1"/>
  <c r="C8" i="1"/>
  <c r="G36" i="1"/>
  <c r="C57" i="1"/>
  <c r="C62" i="1"/>
  <c r="C56" i="1" s="1"/>
  <c r="G6" i="1"/>
  <c r="E6" i="1"/>
  <c r="F79" i="1"/>
  <c r="D79" i="1"/>
  <c r="F36" i="1"/>
  <c r="D36" i="1"/>
  <c r="C298" i="1"/>
  <c r="F298" i="1"/>
  <c r="C252" i="1"/>
  <c r="C250" i="1" s="1"/>
  <c r="C249" i="1" s="1"/>
  <c r="C156" i="1"/>
  <c r="C155" i="1" s="1"/>
  <c r="C254" i="1"/>
  <c r="E5" i="1" l="1"/>
  <c r="C135" i="1"/>
  <c r="H208" i="1"/>
  <c r="H272" i="1"/>
  <c r="C99" i="1"/>
  <c r="C7" i="1"/>
  <c r="C6" i="1" s="1"/>
  <c r="D199" i="1"/>
  <c r="D5" i="1" s="1"/>
  <c r="C5" i="1" s="1"/>
  <c r="C308" i="1"/>
  <c r="C307" i="1" s="1"/>
  <c r="G5" i="1"/>
  <c r="F5" i="1"/>
  <c r="I5" i="1"/>
  <c r="H5" i="1" s="1"/>
</calcChain>
</file>

<file path=xl/comments1.xml><?xml version="1.0" encoding="utf-8"?>
<comments xmlns="http://schemas.openxmlformats.org/spreadsheetml/2006/main">
  <authors>
    <author>fmq</author>
    <author>ts</author>
  </authors>
  <commentList>
    <comment ref="G71" authorId="0" shapeId="0">
      <text>
        <r>
          <rPr>
            <b/>
            <sz val="9"/>
            <color indexed="81"/>
            <rFont val="宋体"/>
            <family val="3"/>
            <charset val="134"/>
          </rPr>
          <t>fmq:</t>
        </r>
        <r>
          <rPr>
            <sz val="9"/>
            <color indexed="81"/>
            <rFont val="宋体"/>
            <family val="3"/>
            <charset val="134"/>
          </rPr>
          <t xml:space="preserve">
180为民办的，其余的作在部门了</t>
        </r>
      </text>
    </comment>
    <comment ref="I79" authorId="0" shapeId="0">
      <text>
        <r>
          <rPr>
            <b/>
            <sz val="9"/>
            <color indexed="81"/>
            <rFont val="宋体"/>
            <family val="3"/>
            <charset val="134"/>
          </rPr>
          <t>fmq:</t>
        </r>
        <r>
          <rPr>
            <sz val="9"/>
            <color indexed="81"/>
            <rFont val="宋体"/>
            <family val="3"/>
            <charset val="134"/>
          </rPr>
          <t xml:space="preserve">
2013年科技为15130万元，同口径工业技改2300万元、中小企业发展2000万元，两项2015年放在了资源勘探类</t>
        </r>
      </text>
    </comment>
    <comment ref="G96" authorId="1" shapeId="0">
      <text>
        <r>
          <rPr>
            <b/>
            <sz val="9"/>
            <color indexed="81"/>
            <rFont val="宋体"/>
            <family val="3"/>
            <charset val="134"/>
          </rPr>
          <t>ts:</t>
        </r>
        <r>
          <rPr>
            <sz val="9"/>
            <color indexed="81"/>
            <rFont val="宋体"/>
            <family val="3"/>
            <charset val="134"/>
          </rPr>
          <t xml:space="preserve">
农家书屋省统一采购，直接下发书。指标不再下达245.80万元。
</t>
        </r>
      </text>
    </comment>
    <comment ref="K144" authorId="0" shapeId="0">
      <text>
        <r>
          <rPr>
            <b/>
            <sz val="9"/>
            <color indexed="81"/>
            <rFont val="宋体"/>
            <family val="3"/>
            <charset val="134"/>
          </rPr>
          <t>fmq:</t>
        </r>
        <r>
          <rPr>
            <sz val="9"/>
            <color indexed="81"/>
            <rFont val="宋体"/>
            <family val="3"/>
            <charset val="134"/>
          </rPr>
          <t xml:space="preserve">
3987元/月为社平工资。
60%为下浮最低档
6.5%为缴费比例</t>
        </r>
      </text>
    </comment>
    <comment ref="K217" authorId="0" shapeId="0">
      <text>
        <r>
          <rPr>
            <b/>
            <sz val="9"/>
            <color indexed="81"/>
            <rFont val="宋体"/>
            <family val="3"/>
            <charset val="134"/>
          </rPr>
          <t>fmq:</t>
        </r>
        <r>
          <rPr>
            <sz val="9"/>
            <color indexed="81"/>
            <rFont val="宋体"/>
            <family val="3"/>
            <charset val="134"/>
          </rPr>
          <t xml:space="preserve">
30万元给村里，由村里自由支配</t>
        </r>
      </text>
    </comment>
    <comment ref="I249" authorId="0" shapeId="0">
      <text>
        <r>
          <rPr>
            <b/>
            <sz val="9"/>
            <color indexed="81"/>
            <rFont val="宋体"/>
            <family val="3"/>
            <charset val="134"/>
          </rPr>
          <t>fmq:</t>
        </r>
        <r>
          <rPr>
            <sz val="9"/>
            <color indexed="81"/>
            <rFont val="宋体"/>
            <family val="3"/>
            <charset val="134"/>
          </rPr>
          <t xml:space="preserve">
支出科目调整，工业企业技改资金2300万元和中小企业发展专项2000万元由科技类转入，相应去年数也加上</t>
        </r>
      </text>
    </comment>
  </commentList>
</comments>
</file>

<file path=xl/sharedStrings.xml><?xml version="1.0" encoding="utf-8"?>
<sst xmlns="http://schemas.openxmlformats.org/spreadsheetml/2006/main" count="1797" uniqueCount="1164">
  <si>
    <t>按照市政府的统一规划和部署，市体校暂搬至原十五中办学，为满足教学及训练需要，需对现有的田径场与篮球场铺设简易塑胶，面积为1万平方米，造价为每平方米200元，共需资金200万元。</t>
    <phoneticPr fontId="5" type="noConversion"/>
  </si>
  <si>
    <t>市财政局</t>
    <phoneticPr fontId="5" type="noConversion"/>
  </si>
  <si>
    <t>市委</t>
    <phoneticPr fontId="5" type="noConversion"/>
  </si>
  <si>
    <t>市政府</t>
    <phoneticPr fontId="5" type="noConversion"/>
  </si>
  <si>
    <t>市统计局</t>
    <phoneticPr fontId="5" type="noConversion"/>
  </si>
  <si>
    <t>市质量技术监督局</t>
    <phoneticPr fontId="5" type="noConversion"/>
  </si>
  <si>
    <t>市财政局</t>
    <phoneticPr fontId="5" type="noConversion"/>
  </si>
  <si>
    <t>市总工会</t>
    <phoneticPr fontId="5" type="noConversion"/>
  </si>
  <si>
    <t>市总工会</t>
    <phoneticPr fontId="5" type="noConversion"/>
  </si>
  <si>
    <t>市总工会</t>
    <phoneticPr fontId="5" type="noConversion"/>
  </si>
  <si>
    <t>市外办</t>
    <phoneticPr fontId="5" type="noConversion"/>
  </si>
  <si>
    <t>迁安分中心业务大厅购置尾款</t>
    <phoneticPr fontId="5" type="noConversion"/>
  </si>
  <si>
    <t>根据《关于基层农业技术推广体系建设中村级“两员”选聘办法》（唐农技改发[2008]1号）要求，设立村级两员误工补贴。全市村级“两员”4975名，按每人每年市级财政补助600元计算，需安排资金298.5万元。</t>
    <phoneticPr fontId="5" type="noConversion"/>
  </si>
  <si>
    <t>水费</t>
    <phoneticPr fontId="3" type="noConversion"/>
  </si>
  <si>
    <t>市财政局</t>
    <phoneticPr fontId="3" type="noConversion"/>
  </si>
  <si>
    <t>市旅游局</t>
    <phoneticPr fontId="3" type="noConversion"/>
  </si>
  <si>
    <t>城建税</t>
    <phoneticPr fontId="5" type="noConversion"/>
  </si>
  <si>
    <t>市城管局</t>
    <phoneticPr fontId="3" type="noConversion"/>
  </si>
  <si>
    <t>市工信局</t>
    <phoneticPr fontId="5" type="noConversion"/>
  </si>
  <si>
    <t>市商务局</t>
    <phoneticPr fontId="5" type="noConversion"/>
  </si>
  <si>
    <t>市安监局</t>
    <phoneticPr fontId="5" type="noConversion"/>
  </si>
  <si>
    <t>2010104  2010204</t>
    <phoneticPr fontId="3" type="noConversion"/>
  </si>
  <si>
    <t>2013199  2040299</t>
    <phoneticPr fontId="3" type="noConversion"/>
  </si>
  <si>
    <t>根据财政部、公安部《中国人民武装警察消防部队消防业务费管理暂行办法》要求，除人员经费外，消防事业费和业务专项经费全部由地方政府负担。其中：基本支出2000万元，开平消防站建设尾款800万元，消防车辆和专用器材购置更新1874万元。</t>
    <phoneticPr fontId="5" type="noConversion"/>
  </si>
  <si>
    <t>根据《中华青年联合会章程》规定，召开唐山市青年联合会第十二届委员会第一次会议，会期一天半，参会人数465人，安排资金20万元，主要用于会议期间住宿费、会议室租赁费、餐饮费、印刷费及相关费用支出。</t>
    <phoneticPr fontId="5" type="noConversion"/>
  </si>
  <si>
    <t>市政府</t>
    <phoneticPr fontId="3" type="noConversion"/>
  </si>
  <si>
    <t>南湖管委会</t>
    <phoneticPr fontId="3" type="noConversion"/>
  </si>
  <si>
    <t>根据市政府办公厅《唐山市进一步加强主要河流跨界断面水质目标责任考核实施方案》（唐政办函[2013]99号）文件规定，对水质超标断面的县区扣缴生态补偿金，作为流域水污染防治专项资金。2014年根据环保监测中心对全市主要河流跨界断面水质监测分析，对未达到水质要求的县区扣缴生态补偿金1110万元。2015年安排资金1110万元，用于还乡河、石榴河、沙河、陡河等流域治理。</t>
    <phoneticPr fontId="3" type="noConversion"/>
  </si>
  <si>
    <t>2015年是世园会各项筹备工作关键年，世园会筹备工作全方位展开，安排资金8500万元，其中：筹委会工作经费500万元、招展宣传8000万元。</t>
    <phoneticPr fontId="5" type="noConversion"/>
  </si>
  <si>
    <r>
      <t>2013年市区城建体制改革后，安排区级市政、园林设施等城市维护经费转移支付支出。包括绿地养护经费、道路清扫经费、小区物业费、垃圾清运、厕所维护以及古冶、开平两区路灯经费等。安排资金25000万元，较上年增加1598万元。</t>
    </r>
    <r>
      <rPr>
        <b/>
        <sz val="10"/>
        <rFont val="宋体"/>
        <family val="3"/>
        <charset val="134"/>
      </rPr>
      <t>增加原因：新增凤凰新城区域、南湖19个片区维护。</t>
    </r>
    <phoneticPr fontId="5" type="noConversion"/>
  </si>
  <si>
    <t>市城管局
市财政局</t>
    <phoneticPr fontId="3" type="noConversion"/>
  </si>
  <si>
    <t>主要用于市中心城区综合防灾减灾规划、养老设施规划、绿色生态城区发展战略规划、陡河东片区城市设计、旧小区停车问题研究、中心城区建设用地使用情况研究、中心城区控规动态调整、静态停车专项规划、加气站专项规划、凤山风景名胜区总体规划等。</t>
    <phoneticPr fontId="5" type="noConversion"/>
  </si>
  <si>
    <t>市国资委
市财政局</t>
    <phoneticPr fontId="5" type="noConversion"/>
  </si>
  <si>
    <t>2014年住房公积金增值收益32000万元，安排2015年公积金管理中心管理费用4059.46万元、保障房建设27940.54万元（廉租房10000万元，公租房17940.54万元）。</t>
    <phoneticPr fontId="5" type="noConversion"/>
  </si>
  <si>
    <t>根据省政府《关于促进海洋渔业可持续发展的实施意见》（冀政[2013]71号）和省渔业互保协会《关于2014年承保工作有关事项的通知》（冀渔保承[2014]1号）有关规定，人年均缴纳保费1060元，按全市非直管县从业渔民9220人测算，年保费总额977万元，省、市、县、渔民各负担25%，安排资金244万元，用于补贴从业渔民缴纳“渔业互助保险”。(省、市、县财政补贴部分直接缴入省渔业互保协会)</t>
    <phoneticPr fontId="5" type="noConversion"/>
  </si>
  <si>
    <t>根据省发改委、林业厅《关于下达河北省2013年防护林工程中央预算内投资计划的通知》（冀发改投资[2013]1742号）和《关于下达河北省防护林工程2014年中央预算内投资计划的通知》（冀发改投资[2014]1057号），安排市级配套资金754万元，用于建设三北防护林、沿海防护林。该项目总投资10975万元，其中：中央及省资金8553万元，市级配套754万元，县级配套1668万元。中央、省配套资金已于2014年底前全部到位。</t>
    <phoneticPr fontId="5" type="noConversion"/>
  </si>
  <si>
    <t>根据《关于下达河北省2012年大中型病险水闸除险加固中央预算内投资计划的通知》（冀发改投资[2012]1089号），安排市级配套资金359万元，用于丰南、丰润四个病险水闸的除险加固工程。项目总投资3007万元，中央及省投资2163万元、市级配套359万元、县级配套485万元。中央及省投资已于2014年到位。</t>
    <phoneticPr fontId="5" type="noConversion"/>
  </si>
  <si>
    <t>根据《河北省森林植被恢复费征收使用管理暂行办法》（冀财综[2012]9号）规定，安排森林植被恢复项目资金50万元，用于非直管县区造林补助。</t>
    <phoneticPr fontId="5" type="noConversion"/>
  </si>
  <si>
    <t>根据省政府令（2011第7号）文件精神，城建税收入计提用于设区市城市防洪和水资源配置建设。2015年由城建税收入安排7190万元，其中：中小河流域治理5040万元，水土流失综合治理项目150万元，滦下灌区生产危桥重建960万元，水利“十三五”规划费40万元，城市防汛与污水管网维护1000万元。</t>
    <phoneticPr fontId="5" type="noConversion"/>
  </si>
  <si>
    <t>根据《唐山市济困助学暂行办法》（唐民通[2014]46号）文件规定，被大学一本院校录取的新生（不含特长生），每人每年救助3000元，直至毕业为止；被大学二本、专科院校录取的新生（不含特长生），入学时分别一次性救助3000元、2000元；尚未毕业的大学一本院校就读生（不含特长生），从2014年起，每人每年救助3000元，直至毕业为止。助学资金来源：一本新生和尚未毕业的大学一本院校就读生（不含特长生）由市福彩助学基金全额救助；二本、专科生由市、县两级民政部门按照1︰1比例筹措慈善助学资金，按市民政局下拨的资金数额匹配相应资金。凡当年度内已经得到其他公益组织救助的，不再重复救助。2015年安排资金100万元。</t>
    <phoneticPr fontId="5" type="noConversion"/>
  </si>
  <si>
    <t>政府住房基金收益3.2亿元</t>
    <phoneticPr fontId="3" type="noConversion"/>
  </si>
  <si>
    <t>单位：万元</t>
    <phoneticPr fontId="3" type="noConversion"/>
  </si>
  <si>
    <t xml:space="preserve">现有标清电视转播车及附属编辑制作设备陈旧、老化严重，为确保高质量、高标准转播“世园会”，安排资金1600万元，用于电视转播车和广播转播车购置。         </t>
    <phoneticPr fontId="5" type="noConversion"/>
  </si>
  <si>
    <t>根据《中华人民共和国农业法》和《河北省植物保护条例》，安排资金70万元，主要用于购置蝗虫和鼠害防控药剂、开展农业有害生物监测预报和防控技术指导。</t>
    <phoneticPr fontId="5" type="noConversion"/>
  </si>
  <si>
    <t>根据省农业厅、财政厅《关于2014年畜牧良种补贴项目实施方案的通知》（冀农计发[2014]178号）精神，安排50万元，用于省厅发放我市约53万支奶牛冻精的储存、管理和发放工作。</t>
    <phoneticPr fontId="5" type="noConversion"/>
  </si>
  <si>
    <t>根据《河北省水利建设基金筹集和使用管理实施细则》（省政府令[2011]第7号），安排应急度汛资金100万元，用于对汛期遭受毁坏的水利工程进行修复及应急处理汛期出现的各类险情险况。</t>
    <phoneticPr fontId="5" type="noConversion"/>
  </si>
  <si>
    <t>新民居建设资金专户3680万元，农村重大疫情专户233万元，调入一般公共预算</t>
    <phoneticPr fontId="3" type="noConversion"/>
  </si>
  <si>
    <t>市农工委</t>
    <phoneticPr fontId="5" type="noConversion"/>
  </si>
  <si>
    <t>农村面貌改造提升</t>
    <phoneticPr fontId="5" type="noConversion"/>
  </si>
  <si>
    <t>3000万元用于农村面貌改造提升</t>
    <phoneticPr fontId="5" type="noConversion"/>
  </si>
  <si>
    <t>40万元用于农村面貌改造提升</t>
    <phoneticPr fontId="5" type="noConversion"/>
  </si>
  <si>
    <t>专户调入738万元</t>
    <phoneticPr fontId="5" type="noConversion"/>
  </si>
  <si>
    <t>数字唐山地理空间框架建设</t>
    <phoneticPr fontId="3" type="noConversion"/>
  </si>
  <si>
    <t>世园会筹备工作经费</t>
    <phoneticPr fontId="5" type="noConversion"/>
  </si>
  <si>
    <t>世园会服务中心及会展中心建设资金</t>
    <phoneticPr fontId="5" type="noConversion"/>
  </si>
  <si>
    <t>1、根据国务院《关于改进加强中央财政科研项目和资金管理的若干意见）（国发[2014]11号），安排资金300万元，主要用于大气污染防治、水污染治理、土壤修复、人口与健康、食品药品安全等公益类项目技术示范和推广工程。2、安排转型升级集成示范工程资金200万元，用于钢铁、装备制造、战略性新兴产业等公共科技创新集成示范工程。3、安排资金50万元，用于向科技服务机构购买服务。</t>
    <phoneticPr fontId="5" type="noConversion"/>
  </si>
  <si>
    <t>根据市政府会议纪要（2014）第55号文件，市人力资源和社会保障市场建设项目总投资15000万元，争取中央财政资金2400万元，市人社局资产置换10500万元，2014年已安排84万元，2015年安排资金2016万元，用于项目前期建设。</t>
    <phoneticPr fontId="3" type="noConversion"/>
  </si>
  <si>
    <t>市住建局</t>
    <phoneticPr fontId="5" type="noConversion"/>
  </si>
  <si>
    <t>市民政局</t>
    <phoneticPr fontId="3" type="noConversion"/>
  </si>
  <si>
    <t>市人社局</t>
    <phoneticPr fontId="5" type="noConversion"/>
  </si>
  <si>
    <t>市人社局</t>
    <phoneticPr fontId="5" type="noConversion"/>
  </si>
  <si>
    <t>市图书馆市群艺馆</t>
    <phoneticPr fontId="3" type="noConversion"/>
  </si>
  <si>
    <t>该项目于2002年经市发改委（唐计投[2002]30号）批准立项；2005年市发改委（唐发改投资[2005]52号）对该项目最终批复并开工建设，总占地131亩，一期总投资9822.99万元（车管所原址拍卖7722万元、财政投资2100.99万元）；2009年市发改委（唐发改投资[2009]585号）批复该项目二期工程，总投资5868.2万元（市财政全部安排）。截止目前，该项目一期、二期工程15691.2万元已全部到位。由于该项目建设周期长、原材料涨价、建设前期变更设计等原因，建设成本不断增加，经初步测算，需追加投资2000万元才可竣工验收。建议2015年安排资金2000万元。由非税收入安排。</t>
    <phoneticPr fontId="5" type="noConversion"/>
  </si>
  <si>
    <t>市第二看守所迁建项目估算总投资8594.99万元，总建筑面积1.87万平方米；市拘留所新建项目估算总投资1736.74万元，总建筑面积3636平方米。资金来源为申请中央补助资金和地方财政资金。2015年安排前期启动资金200万元。</t>
    <phoneticPr fontId="5" type="noConversion"/>
  </si>
  <si>
    <t>唐山市职教中心于2013年4月被教育部、人力资源和社会保障部、财政部列为国家中等职业教育改革发展示范学校建设计划项目。中央财政投入资金1010万元（已全部到位），需要地方按1：1配套，其中，地方财政505万元（已到位255万元）、企业行业及其他505万元。2015年安排资金250万元，重点用于人才培养模式与课程体系改革、师资队伍建设、校企合作、工学结合运行机制建设等。</t>
    <phoneticPr fontId="3" type="noConversion"/>
  </si>
  <si>
    <t>根据《关于妥善解决乡镇（公社）老放映员历史遗留问题的实施方案的通知》（冀政办函 [2013]17号）规定，年满60岁老放映员生活补助按照每从事农村电影放映工作一年每月补助20元的标准发放，所需资金省、市、县按10%、15%、75%的比例分担。2015年符合补助条件的老放映员人数373人，需安排资金20.17万元。</t>
    <phoneticPr fontId="5" type="noConversion"/>
  </si>
  <si>
    <t>根据财政部《中央补助地方农村文化建设专项资金管理暂行办法》（财教[2013]25号）文件精神,中央设立农村文化建设专项资金（文化信息共享工程补贴、农村电影放映、农村文化活动补贴、农村体育活动补贴和农家书屋补充更新五项内容，资金由中央、市、县按5:1:4负担）。2015年预计中央农村文化建设专项资金984万元，市对各区负担20%，对各县负担10%。全市共涉及2458个村，每村奖励1万元，市财政需配套396.69万元，2014年配套资金缺口6.69万元，2015年共需安排资金403.38万元。</t>
    <phoneticPr fontId="5" type="noConversion"/>
  </si>
  <si>
    <t>主要用于市委、市政府大型维修维护，包括市委群团楼采暖系统改造、市政府主楼空调更换、市委浴池改造、市委楼内墙面粉刷、市委院竹林改造、市委和人大院铁艺防护栏更换等项目。</t>
    <phoneticPr fontId="5" type="noConversion"/>
  </si>
  <si>
    <t>两河管委会</t>
    <phoneticPr fontId="3" type="noConversion"/>
  </si>
  <si>
    <t>专项收入</t>
    <phoneticPr fontId="3" type="noConversion"/>
  </si>
  <si>
    <t>村级“一事一议”财政奖补及公共服务运行维护资金</t>
    <phoneticPr fontId="5" type="noConversion"/>
  </si>
  <si>
    <t>图书馆搬迁费</t>
  </si>
  <si>
    <t>奥体中心建设资金</t>
    <phoneticPr fontId="3" type="noConversion"/>
  </si>
  <si>
    <t>城建外环管理处外环路收费安排。其中：道路日常维修、清扫保洁、园林绿化等工程1664万元；外环线路面翻修、路灯维修4004万元；银河路地道桥翻修及银河路收费广场改造工程160万元。</t>
    <phoneticPr fontId="5" type="noConversion"/>
  </si>
  <si>
    <t>对外开放费</t>
    <phoneticPr fontId="3" type="noConversion"/>
  </si>
  <si>
    <t>新校园的建设将极大的改善学校的办学条件，提高办学水平。2015年投入2000万元作为启动资金，完成项目前期准备工作，确保项目按时开工。</t>
    <phoneticPr fontId="3" type="noConversion"/>
  </si>
  <si>
    <t>开滦一中</t>
    <phoneticPr fontId="3" type="noConversion"/>
  </si>
  <si>
    <t>市教育局</t>
    <phoneticPr fontId="3" type="noConversion"/>
  </si>
  <si>
    <t>教科文处</t>
    <phoneticPr fontId="3" type="noConversion"/>
  </si>
  <si>
    <t>成功申报第25届中国金鸡百花电影节；接待电影协会实习考察，力争创作出弘扬唐山人文精神的新电影作品；电影节的开幕式、颁奖典礼等大型活动的初稿形成。</t>
    <phoneticPr fontId="3" type="noConversion"/>
  </si>
  <si>
    <t>市文广新局</t>
    <phoneticPr fontId="5" type="noConversion"/>
  </si>
  <si>
    <t>实现现代图书馆的转变，为广大读者提供一个功能齐全、安静和舒适的阅读环境。提升全市文化水平。</t>
    <phoneticPr fontId="3" type="noConversion"/>
  </si>
  <si>
    <t>市图书馆</t>
    <phoneticPr fontId="3" type="noConversion"/>
  </si>
  <si>
    <t>市文广新局</t>
    <phoneticPr fontId="3" type="noConversion"/>
  </si>
  <si>
    <t>经建处</t>
    <phoneticPr fontId="3" type="noConversion"/>
  </si>
  <si>
    <t>经建处</t>
    <phoneticPr fontId="3" type="noConversion"/>
  </si>
  <si>
    <t>行政政法处</t>
    <phoneticPr fontId="3" type="noConversion"/>
  </si>
  <si>
    <t>预算处</t>
    <phoneticPr fontId="3" type="noConversion"/>
  </si>
  <si>
    <t>地方外事费</t>
    <phoneticPr fontId="3" type="noConversion"/>
  </si>
  <si>
    <t>行政政法处</t>
    <phoneticPr fontId="5" type="noConversion"/>
  </si>
  <si>
    <t>市级公立医院改革资金</t>
    <phoneticPr fontId="3" type="noConversion"/>
  </si>
  <si>
    <t>市医改办</t>
    <phoneticPr fontId="3" type="noConversion"/>
  </si>
  <si>
    <t>2012999 2050803</t>
    <phoneticPr fontId="3" type="noConversion"/>
  </si>
  <si>
    <t>10</t>
  </si>
  <si>
    <t>一</t>
    <phoneticPr fontId="3" type="noConversion"/>
  </si>
  <si>
    <t>（一）</t>
    <phoneticPr fontId="3" type="noConversion"/>
  </si>
  <si>
    <t>新增项目</t>
    <phoneticPr fontId="3" type="noConversion"/>
  </si>
  <si>
    <t>（二）</t>
    <phoneticPr fontId="3" type="noConversion"/>
  </si>
  <si>
    <t>续建及常规项目</t>
    <phoneticPr fontId="3" type="noConversion"/>
  </si>
  <si>
    <t>二</t>
    <phoneticPr fontId="3" type="noConversion"/>
  </si>
  <si>
    <t>国防支出</t>
    <phoneticPr fontId="3" type="noConversion"/>
  </si>
  <si>
    <t>（一）</t>
    <phoneticPr fontId="3" type="noConversion"/>
  </si>
  <si>
    <t>三</t>
    <phoneticPr fontId="3" type="noConversion"/>
  </si>
  <si>
    <t>公共安全支出</t>
    <phoneticPr fontId="3" type="noConversion"/>
  </si>
  <si>
    <t>四</t>
    <phoneticPr fontId="3" type="noConversion"/>
  </si>
  <si>
    <t>教育支出</t>
    <phoneticPr fontId="3" type="noConversion"/>
  </si>
  <si>
    <t>五</t>
    <phoneticPr fontId="3" type="noConversion"/>
  </si>
  <si>
    <t>科学技术支出</t>
    <phoneticPr fontId="3" type="noConversion"/>
  </si>
  <si>
    <t>六</t>
    <phoneticPr fontId="3" type="noConversion"/>
  </si>
  <si>
    <t>七</t>
    <phoneticPr fontId="3" type="noConversion"/>
  </si>
  <si>
    <t>社会保障和就业支出</t>
    <phoneticPr fontId="3" type="noConversion"/>
  </si>
  <si>
    <t>城乡社区支出</t>
    <phoneticPr fontId="3" type="noConversion"/>
  </si>
  <si>
    <t>十二</t>
    <phoneticPr fontId="3" type="noConversion"/>
  </si>
  <si>
    <t>农林水支出</t>
    <phoneticPr fontId="3" type="noConversion"/>
  </si>
  <si>
    <t>交通运输支出</t>
    <phoneticPr fontId="3" type="noConversion"/>
  </si>
  <si>
    <t>资源勘探信息等支出</t>
    <phoneticPr fontId="3" type="noConversion"/>
  </si>
  <si>
    <t>国土资源气象等支出</t>
    <phoneticPr fontId="3" type="noConversion"/>
  </si>
  <si>
    <t>十七</t>
    <phoneticPr fontId="3" type="noConversion"/>
  </si>
  <si>
    <t>住房保障支出</t>
    <phoneticPr fontId="3" type="noConversion"/>
  </si>
  <si>
    <t>十八</t>
    <phoneticPr fontId="3" type="noConversion"/>
  </si>
  <si>
    <t>十九</t>
    <phoneticPr fontId="3" type="noConversion"/>
  </si>
  <si>
    <t>国债还本付息支出</t>
    <phoneticPr fontId="3" type="noConversion"/>
  </si>
  <si>
    <t>八</t>
    <phoneticPr fontId="3" type="noConversion"/>
  </si>
  <si>
    <t>九</t>
    <phoneticPr fontId="3" type="noConversion"/>
  </si>
  <si>
    <t>十</t>
    <phoneticPr fontId="3" type="noConversion"/>
  </si>
  <si>
    <t>十一</t>
    <phoneticPr fontId="3" type="noConversion"/>
  </si>
  <si>
    <t>十三</t>
    <phoneticPr fontId="3" type="noConversion"/>
  </si>
  <si>
    <t>十四</t>
    <phoneticPr fontId="3" type="noConversion"/>
  </si>
  <si>
    <t>十五</t>
    <phoneticPr fontId="3" type="noConversion"/>
  </si>
  <si>
    <t>十六</t>
    <phoneticPr fontId="3" type="noConversion"/>
  </si>
  <si>
    <t>确保唐山市轧钢厂破产改制工作顺利进行</t>
    <phoneticPr fontId="3" type="noConversion"/>
  </si>
  <si>
    <t>市轧钢厂</t>
    <phoneticPr fontId="5" type="noConversion"/>
  </si>
  <si>
    <t>市国资委</t>
    <phoneticPr fontId="5" type="noConversion"/>
  </si>
  <si>
    <t>企业处</t>
    <phoneticPr fontId="5" type="noConversion"/>
  </si>
  <si>
    <t>根据《唐山市人民政府关于推进市属国有企业改制破产工作的实施意见》（唐政发[2008]34号）及《唐山市中级人民法院民事裁定书》（2012唐破字2-2号）文件规定，安排用于支付解除关系人员经济补偿金。</t>
    <phoneticPr fontId="5" type="noConversion"/>
  </si>
  <si>
    <t>股权投资公司资本金</t>
    <phoneticPr fontId="3" type="noConversion"/>
  </si>
  <si>
    <t>偿债准备金</t>
    <phoneticPr fontId="5" type="noConversion"/>
  </si>
  <si>
    <t>上级转移支付</t>
    <phoneticPr fontId="5" type="noConversion"/>
  </si>
  <si>
    <t>国有资本经营预算安排</t>
    <phoneticPr fontId="3" type="noConversion"/>
  </si>
  <si>
    <t>一般公共预算安排</t>
    <phoneticPr fontId="5" type="noConversion"/>
  </si>
  <si>
    <t>根据《河北省中长期教育改革和发展规划纲要的通知》（冀发[2011]10号），按照城建税收入10%计提，安排资金7100万元，其中：建设成本支出4000万元，前期论证、规划、评审等费用300万元，土地划拨费2800万元。</t>
    <phoneticPr fontId="5" type="noConversion"/>
  </si>
  <si>
    <t>项目总投资2.3亿元，资金由单位自筹解决。根据市政府会议纪要精神，市财政以贴息方式分10年（2013年-2022年）对该项目给予不超过5000万元资金支持。市总工会与天津银行达成初步意向，预计贷款1亿元，贷款利率为基准利率上浮30%，即6.55%*1.3=8.515%，年贷款利息851.5万元。2015年安排资金500万元。</t>
    <phoneticPr fontId="5" type="noConversion"/>
  </si>
  <si>
    <t>主要用于办公经费、交通费、差旅费、劳务费等。</t>
    <phoneticPr fontId="5" type="noConversion"/>
  </si>
  <si>
    <t>近年来，在央视成功投放“唐山：想不到的美”15秒广告片，取得良好宣传效果，2015年拟继续在央视投放，提升唐山美誉度。需经费650万元（以最终合同金额为准）。</t>
    <phoneticPr fontId="5" type="noConversion"/>
  </si>
  <si>
    <t>主要用于市委、市政府、市人大、市政协、市纪委、市接待办重要公务活动支出。</t>
    <phoneticPr fontId="5" type="noConversion"/>
  </si>
  <si>
    <t>主要用于暑期警卫工作期间各项费用支出，包括护送、疏导交通过程中发生的车辆燃油、维修维护费，执勤警员的食宿费等。</t>
    <phoneticPr fontId="5" type="noConversion"/>
  </si>
  <si>
    <t>1、河北日报“区域新闻唐山”宣传费200万元。2、外宣经费359万元。3、未成年人思想道德建设工作专项经费146万元。4、精品奖励资金50万元。5、爱国主义教育基地专项经费50万元。</t>
    <phoneticPr fontId="5" type="noConversion"/>
  </si>
  <si>
    <t>城乡居民基本养老保险补助资金</t>
    <phoneticPr fontId="3" type="noConversion"/>
  </si>
  <si>
    <t>一般公共服务支出</t>
    <phoneticPr fontId="3" type="noConversion"/>
  </si>
  <si>
    <t>文化体育与传媒支出</t>
    <phoneticPr fontId="3" type="noConversion"/>
  </si>
  <si>
    <t>医疗卫生与计划生育支出</t>
    <phoneticPr fontId="3" type="noConversion"/>
  </si>
  <si>
    <t>1、重点工业减排项目1200万元，用于钢铁企业烧结机脱硫、电力和水泥脱硝等重点减排项目建设。2、空气子站建设及维护等资金3450万元，其中：市本级安排资金1600万元，节能减排示范市上级转移支付资金安排1850万元。3、监控中心通讯线路保障115万元。4、监控中心设备维修更换120万元，用于监控中心6块老化大屏幕的更换和视频会议室维修。5、唐山钢铁集团和冀东水泥有限公司监控检测设备运营补助300万元。6、“十三五”规划编制150万元。7、农村环境连片整治项目配套资金325万元，按照中央下达我市农村环境连片整治资金10%比例配套。8、唐山市典型企业土壤地下水污染状况调查项目300万元。合计安排资金4110万元。</t>
    <phoneticPr fontId="5" type="noConversion"/>
  </si>
  <si>
    <t>根据市委、市政府《关于实施人才强市战略若干政策的意见》（唐发[2010]31号）精神，安排资金700万元，主要用于引进博士安家费、生活补贴、引进高端智力资助费等项支出。</t>
    <phoneticPr fontId="5" type="noConversion"/>
  </si>
  <si>
    <r>
      <t>对农村部分计划生育家庭实施奖励扶助，对计划生育家庭特殊困难实施特别扶助制度，并给予一次性救助。1、2015年全市约有75376人（不含直管县）享受计划生育家庭奖扶政策，每人每月80元，中央、市、区按6:1.2:2.8比例配套（中央、省、市、县按6:1:0.9:2.1比例配套），需资金805万元。2、有6431人享受计划生育家庭特扶政策每人每月伤残270元、死亡340元，中央、市、区按6:1.2:2.8比例配套（中央、省、市、县按6:1:0.9:2.1比例配套），需资金255万元。3、有260个家庭享受独生子女意外死亡一次性救助政策（女满49周岁每户2万元），市、县（区）按1:1比例配套，需资金260万元.4、市属企业解除劳动合同和市属企业破产的独生子女父母退休约1000人，需兑现一次性奖励资金300万元。以上共需资金1620万元，较上年增加520万元。</t>
    </r>
    <r>
      <rPr>
        <b/>
        <sz val="10"/>
        <rFont val="宋体"/>
        <family val="3"/>
        <charset val="134"/>
      </rPr>
      <t>增加原因：特扶政策标准提高，伤残由每人每月110元提高到270元、死亡由每人每月135元提高到340元）。</t>
    </r>
    <phoneticPr fontId="5" type="noConversion"/>
  </si>
  <si>
    <t>管道引水项目前期费</t>
    <phoneticPr fontId="3" type="noConversion"/>
  </si>
  <si>
    <t>1</t>
    <phoneticPr fontId="3" type="noConversion"/>
  </si>
  <si>
    <t>2</t>
    <phoneticPr fontId="3" type="noConversion"/>
  </si>
  <si>
    <t>1</t>
    <phoneticPr fontId="3" type="noConversion"/>
  </si>
  <si>
    <t>福彩</t>
    <phoneticPr fontId="3" type="noConversion"/>
  </si>
  <si>
    <t>体彩</t>
    <phoneticPr fontId="3" type="noConversion"/>
  </si>
  <si>
    <t>体彩，用于农村面貌改造提升</t>
    <phoneticPr fontId="3" type="noConversion"/>
  </si>
  <si>
    <t>水土保持补偿费</t>
    <phoneticPr fontId="5" type="noConversion"/>
  </si>
  <si>
    <t>参照省财政厅做法，设立纪委大要案准备金，主要用于办公费、车辆费、差旅费及其他费用。由非税收入安排。</t>
    <phoneticPr fontId="5" type="noConversion"/>
  </si>
  <si>
    <t>2014年投入1000万元，完成了少儿图书馆，青少年宫剧场等项目，青少年宫西区部分投入使用（乒乓球馆、篮球馆、游泳馆可开放），青少年宫剧场投入使用。2015年安排资金760万元，主要支持青少年宫东区培训教室、实践体验馆、厨房、7D影院、武术、美术、儿童乐园、轮滑馆、展览厅投入使用及青少年宫周边增加铁艺围栏。</t>
    <phoneticPr fontId="5" type="noConversion"/>
  </si>
  <si>
    <t>按照《唐山市市级机关会议费管理办法（试行）》规定，2015年安排两会经费500万元，其中：市人大260万元、市政协240万元，主要用于会议期间住宿费、会议室租赁费、餐饮费、印刷费及相关费用支出。</t>
    <phoneticPr fontId="5" type="noConversion"/>
  </si>
  <si>
    <t>根据《关于坚持党建带妇建 进一步加强妇联基层组织建设的意见》（冀组通字[2010]61号）精神，安排资金100万元，主要用于特殊妇女儿童群体扶助、家庭教育和农村面貌改造提升行动。</t>
    <phoneticPr fontId="5" type="noConversion"/>
  </si>
  <si>
    <t>主要用于预防邪教组织非法活动和维护我市社会稳定。</t>
    <phoneticPr fontId="5" type="noConversion"/>
  </si>
  <si>
    <t>根据市委、市政府《关于2012年保障和改善民生工作的实施意见》（唐发[2012]7号）规定，每年帮扶人数不低于困难职工总数的90%。2015年安排资金200万元，其中：特困职工两节一次性生活救济费33.2万元（1000元×332人）；困难职工两节一次性生活救济费125.7万元（600元×2095人）；特困职工子女助学救助28万元（2800元×100人）；特困、困难职工临时救助13.1万元（1000元×131人）。各级工会筹资额度与财政投入额度1:1配套。</t>
    <phoneticPr fontId="5" type="noConversion"/>
  </si>
  <si>
    <t>根据市政府《关于印发&lt;促进标准化工作资助暂行办法&gt;的通知》（唐政办[2012]14号）精神，安排资金100万元，主要用于资助2014年完成的87项标准化工作项目。</t>
    <phoneticPr fontId="5" type="noConversion"/>
  </si>
  <si>
    <t>根据《关于加强基层服务型党组织建设的意见》（中办发[2014]6号）文件精神，2015年安排资金300万元，其中：服务型党组织建设200万元（含大学生村官选聘与村“两委”换届），县级领导干部培训经费100万元。</t>
    <phoneticPr fontId="5" type="noConversion"/>
  </si>
  <si>
    <t>根据《全国文明城市测评体系》及市委、市政府《关于印发&lt;文明城市长效机制建设有关实施意见&gt;的通知》（唐发[2012]17号）要求，2015年我市继续开展对标创建活动，迎接国家城市文明程度测评。安排市民教育专项资金80万元、创城办工作经费20万元。</t>
    <phoneticPr fontId="5" type="noConversion"/>
  </si>
  <si>
    <t>主要用于全市292个革命老区重点帮扶村基础设施建设。其中：1、帮扶村水、电、路、讯等基础设施建设300万元。2、发展增收致富项目建设资金450万元。3、改善民生和公益事业资金150元。</t>
    <phoneticPr fontId="3" type="noConversion"/>
  </si>
  <si>
    <t>项目总投资3074.42万元，建筑面积6800余平方米。2013年、2014年共安排资金2000万元（含市委西院餐厅设施设备购置80万元），2015年安排资金800万元，用于主体土建、内外装工程、空调机房安装、电梯设备采购安装及燃气、报警工程等。</t>
    <phoneticPr fontId="5" type="noConversion"/>
  </si>
  <si>
    <t>根据《全国经济普查条例》和国家统计局、财政部《关于印发&lt;统计部门周期性普查和大型调查经费开支规定&gt;的通知》（国统字[2003]74号）规定，经济普查所需经费由中央和地方各级人民政府分级负担。2013-2015年市级财政需负担380万元，其中：2013年安排220万元，2014年安排100万元，2015年安排60万元。</t>
    <phoneticPr fontId="5" type="noConversion"/>
  </si>
  <si>
    <t>根据《关于唐山市党员干部廉政基地（办案点）初步设计的批复》（唐发改投资[2014]356号），项目估算总投资1.18亿元，建筑面积1.56万平方米，约7564元/㎡。2014年年初安排3000万元，预算调整安排5229万元。2015年安排资金4500万元，其中：1、工程建设资金3000万元，主要用于办案楼、指挥中心、综合服务保障楼内部装修及引水、污水处理工程等项目。2、配套设备、办公物品购置资金1000万元，用于购置监控设备、特殊装修及综合服务保障楼和指挥中心配备必要的办公设备、生活服务设施。3、试运行经费500万元，用于大楼日常运转。由非税收入安排。</t>
    <phoneticPr fontId="5" type="noConversion"/>
  </si>
  <si>
    <t>1、根据《河北省社会保险费征收经费管理办法》（冀财预[2002]94号）及《唐山市市本级社会保险费征收经费管理办法》（唐财预[2003]36号）文件精神，市本级定额安排社保费征收经费2200万元。2、安排资金1500万元，对组织收入做出突出贡献的单位予以经费补助。</t>
    <phoneticPr fontId="3" type="noConversion"/>
  </si>
  <si>
    <t>根据市财政局与8家商业银行签订的委托代理协议，安排资金250万元，用于支付银行代理财政业务手续费。</t>
    <phoneticPr fontId="3" type="noConversion"/>
  </si>
  <si>
    <t>市轧钢厂破产改制职工安置费</t>
    <phoneticPr fontId="5" type="noConversion"/>
  </si>
  <si>
    <t>1、根据市委老干部局、财政局、人社局《关于调整离休干部遗属生活困难补助标准的通知》（唐老干通[2013]8号）文件精神，我市现有无工资收入离休干部遗属233名，其中，每月发放564元的201人，每月发放294元的31人，每月发放152元的1人，需资金147.2万元。2、根据市委、市政府《关于进一步做好新形势下老干部工作的意见》（唐字[2007]66号）文件精神，我市现有350名离休干部遗属参加城镇居民医疗保险，按照人均220元/年的标准对其参保进行补助，需资金7.7万元。两项共需资金154.9万元。</t>
    <phoneticPr fontId="5" type="noConversion"/>
  </si>
  <si>
    <t>人防易地建设费收入2180万元，安排人员经费等基本支出1211万元；安排项目支出969万元，其中：人防宣传教育基地379万元、人防低空预警二期建设100万元（中央补助400万元）、启新人防预备指挥所内部设备及网络建设320万元、启新战备车库改造“200KVA”新增电路和箱变变压器及供暖管网和设备建设170万元。</t>
    <phoneticPr fontId="5" type="noConversion"/>
  </si>
  <si>
    <t>1、信息技术经费200万元，主要用于侦查软件研发、侦查信息网络建设、同步录音录像设备购置等。2、防范设施费用100万元，主要用于配备身心监护仪、执法记录仪、侦查指挥车及改造办案场所。由非税收入安排。</t>
    <phoneticPr fontId="5" type="noConversion"/>
  </si>
  <si>
    <t>该项目为BOT建设项目，总投资1.61亿元，2012年建成并运行，运行期5年。按照合同规定，系统收缴罚没收入的29%作为运行费支付承建企业。2015年交警罚没收入计划2亿元，其中，电子警察系统罚没收入1.5亿元，2015年安排资金4350万元（15000万元*29%），用于支付承建企业运行维护费和线路租费。</t>
    <phoneticPr fontId="5" type="noConversion"/>
  </si>
  <si>
    <t>根据省委、省政府《关于加强社会治安综合治理工作的若干意见》（冀发[2002]4号）和市委、市政府《关于加强社会治安综合治理工作实施意见》，安排资金120万元，主要用于平安创建、市直政法系统政法干警人身意外伤害保险、综治（综调）基层基础工作试点建设、综治干部培训、两劳回归安置帮教和社区矫正、流动人口和出租房屋管理、重点地区社会治安排查整治、综治宣传、技防建设以及其他有关综治专项工作。</t>
    <phoneticPr fontId="5" type="noConversion"/>
  </si>
  <si>
    <t>根据市委《全面实施政法工作综合调控 为科学发展示范区建设营造和谐稳定社会环境的指导纲要》（唐发[2009]1号）精神，安排资金550万元，其中：1、信访专项资金275万元，主要用于信访局及其他合作单位接访、中央疑难信访资金配套及市信访联席办批准的维稳设备专用器材购置等。2、政法维稳资金275万元，主要用于我市综合调控、维护稳定经费、涉法涉诉救助金和刑事被害人救助金。自2013年起，刑事被害人救助金50万元与涉法涉诉资金捆绑使用。</t>
    <phoneticPr fontId="5" type="noConversion"/>
  </si>
  <si>
    <t>主要用于人事管理系统、学生工作管理系统、就业系统、运维系统对接等以及购置阅览室桌椅、藏书架、网络设备等。</t>
    <phoneticPr fontId="5" type="noConversion"/>
  </si>
  <si>
    <t>1、自2010年秋季学期开始，对家庭经济困难学生（在校生的20%）予以资助，资助标准为1500元/年，中央负担60%，市负担40%。预计资助市属学校学生4200人，需安排资金250万元。2、市财政为县区安排配套资金需150万元。共需安排资金400万元。</t>
    <phoneticPr fontId="5" type="noConversion"/>
  </si>
  <si>
    <t>该项目为师院北校区建设项目之一，计划总投资8000万元，2014年已安排2092万元，2015年安排2124万元，其余资金以后年度安排。目前正在办理前期手续，2015年年初开工建设。</t>
    <phoneticPr fontId="5" type="noConversion"/>
  </si>
  <si>
    <t>根据教育部、财政部、人民银行、银监会《关于进一步完善国家助学贷款工作若干意见的通知》文件精神，市属5所普通高校2015年预计接收贷款人数1050人，人均贷款6000元，风险保障金按照7.5%计算，需资金47万元；生源地贷款人数1000人，人均贷款6000元，年利率按6%计算，需贴息36万元。两项合计安排资金83万元。</t>
    <phoneticPr fontId="5" type="noConversion"/>
  </si>
  <si>
    <t>1、对外经贸学校贷款余额2600万元，应偿还本息577万元；唐山一中贷款余额1200万元，应偿还本息682万元；唐山劳动高级技工学校贷款余额1600万元，应偿还本息1678万元。以上共需偿还本息2937万元。安排还贷资金2690万元，其余由学校自筹。2、安排对外经贸学校偿还财政借款资金2046万元。两项合计安排资金4736万元。</t>
    <phoneticPr fontId="5" type="noConversion"/>
  </si>
  <si>
    <t>根据省政府《关于为农村原民办代课教师发放教龄补助实施方案的通知》（冀政办函[2012]37号）规定，自2012年1月1日起，为60岁以上原农村民办代课教师发放教龄补助，发放标准为每个教龄每月20元。所需资金由省、市、县分担，分担比例25%、25%、50%。截止2014年底，我市非直管县享受补助人数为10426人，按平均教龄9年计算，需市级配套资金560万元（10426人*20元/月*12月*9年*25%）。</t>
    <phoneticPr fontId="5" type="noConversion"/>
  </si>
  <si>
    <t>唐山艺校</t>
    <phoneticPr fontId="3" type="noConversion"/>
  </si>
  <si>
    <t>根据省政府对义务教育校舍安全工程要求，2013年市财政全额安排市属学校校舍安全工程资金，由于工程进展缓慢，2013年年底滞留资金收回平衡预算，2014年根据工程建设进度，安排资金5424万元。2015年需继续安排800万元，用于开滦二中综合楼加固改造，改造面积8100平方米。</t>
    <phoneticPr fontId="5" type="noConversion"/>
  </si>
  <si>
    <t>中等职业学校国家助学金，资助范围为涉农专业学生和非涉农专业家庭经济困难学生，资助标准为1500元/人.年,其中：中央负担60%、市级负担40%。2015年市属中职学校享受助学金人数为3100人，市财政需安排186万元（3100人*1500元/人.年*40%）。</t>
    <phoneticPr fontId="5" type="noConversion"/>
  </si>
  <si>
    <t>自2012年秋季学期开始，免学费范围为所有农村学生和城市涉农专业学生和家庭经济困难学生（艺术类相关表演专业除外）。所需资金中央负担60%，地方负担40%，地方负担部分按照学校隶属关系分级负担，市属民办中职学校享受免学费人数1300人，需市财政安排配套资金120万元。</t>
    <phoneticPr fontId="5" type="noConversion"/>
  </si>
  <si>
    <t>根据市委、市政府《关于落实科学发展观大力加强全民科学素质工作的意见》（唐发[2008]26号），安排资金100万元，用于科普宣传、科普惠农、科普益民和科普进学校等项目。</t>
    <phoneticPr fontId="5" type="noConversion"/>
  </si>
  <si>
    <t>图书馆位于文化广场东南侧，建筑面积2.6万平方米，计划2015年6月竣工。安排资金200万元，用于RFID图书管理系统转换机、图书标签、图书价位标签等；安排100万元用于图书装箱及打包搬运、馆内装潢及文化软装饰、其他办公设备购置。</t>
    <phoneticPr fontId="3" type="noConversion"/>
  </si>
  <si>
    <t xml:space="preserve">根据《河北省贫困重度残疾人生活补贴实施办法》（冀残联[2014]43号）和《唐山市贫困重度残疾人生活补贴实施办法》（唐残联字[2014]51号）精神，对我市符合条件的贫困重度残疾人每人每月发放50元生活补贴（省25元、市12元、县区13元）。全市非直管县符合条件贫困重度残疾人8537人，需安排资金123万元（8537人*12元*12月）。   </t>
    <phoneticPr fontId="5" type="noConversion"/>
  </si>
  <si>
    <t>1、截瘫疗养院设备维修补助55万元。2、截瘫人员医疗补助资金38万元。3、截瘫疗养院的民政对象生活医疗费用30万元。</t>
    <phoneticPr fontId="5" type="noConversion"/>
  </si>
  <si>
    <t>根据市民政局、财政局、统计局、物价局《关于在全市建立城乡低保标准自然增长机制的意见》（唐民通[2011]4号）文件精神，2015年农村低保标准3550元/人.年，农村低保人数7.9万人，人均补差2340元，全年需资金1.85亿元，按照扣除中央和省预计转移支付资金后市与县负担1:1的比例，需要安排资金3021万元。</t>
    <phoneticPr fontId="3" type="noConversion"/>
  </si>
  <si>
    <t>根据国务院《农村五保供养工作条例》、市政府《关于进一步提高社保对象保障水平的意见》（唐政发[2009]1号）文件要求，对农村五保对象按照上年全市农村人均消费水平足额落实五保供养经费，市财政实行定额补助。按省标准集中供养对象每人每年2000元，分散供养对象每人每年1800元。全市五保供养对象7362人，需安排资金1218万元。</t>
    <phoneticPr fontId="5" type="noConversion"/>
  </si>
  <si>
    <t>1、根据原省劳动和社会保障厅、财政厅《关于将企业退休人员20元生活补贴纳入养老保险基金发放的通知》（冀劳社[2009]4号）文件精神，2015年市本级预计享受生活补贴的企业退休人员10.73万人（不含2009年以后退休的人员），按每人每月20元计算，需安排资金2575万元（10.73万人*20元/月*12月）。2、根据《关于开滦集团退休人员享受当地生活补贴所需资金问题的通知》（冀财社[2010]14号）文件精神，由市级负担开滦集团退休人员生活补贴资金846万元。以上两项共需安排资金3421万元。</t>
    <phoneticPr fontId="5" type="noConversion"/>
  </si>
  <si>
    <t>根据省委《关于进一步做好军队转业干部安置工作的通知》（冀发[2007]11号)规定，自主择业军队转业干部未就业期间的冬季取暖费，由安置所在地财政负担。市本级现有366人，取暖费标准按人均5355元计算，需安排资金196万元（366人*5355元/人）。</t>
    <phoneticPr fontId="5" type="noConversion"/>
  </si>
  <si>
    <t>根据《唐山市企业退休人员社会化管理服务工作实施方案》（唐办发[2004]5号）文件精神，预计2015年市本级企业退休人员增至18.76万名，安排资金267万元。</t>
    <phoneticPr fontId="5" type="noConversion"/>
  </si>
  <si>
    <t>根据市政府会议纪要（2009）134号精神，为帮助解决丰润铁路医院移交后存在的问题和困难，市财政从2010年开始，在十年内对丰润区给予一定资金支持：2010年至2014年每年支持资金600万元，2015年至2019年每年支持资金500万元。</t>
    <phoneticPr fontId="5" type="noConversion"/>
  </si>
  <si>
    <t>根据省政府《关于印发深化农村卫生体制综合改革试点方案的通知》（冀政办函[2011]6号）文件，对大学生村医给予适当补助。2013-2014年我市共选聘大学生村医78人（不含直管县），参照当地新录用公务员工资标准，所需费用（省核定数）省、市、县各负担1/3，需安排资金66万元。</t>
    <phoneticPr fontId="3" type="noConversion"/>
  </si>
  <si>
    <t>根据市政府市长办公会议纪要（2006）8号文件，市属困难企业现有职工32179人需安排医疗保险费，2015年1-7月份需3503万元（3987元/月*60%*6.5%*32179人=500.4万元/月）；2015年8-12月份2638万元（4204元/月*60%*6.5%*32179人=527.6万元/月）。共计6141万元。由于缴费基数随社平工资增长，安排资金6660万元。</t>
    <phoneticPr fontId="5" type="noConversion"/>
  </si>
  <si>
    <t>唐山市第八医院是市政府确定的“济困医院”，重点解决全市低保贫困人员的就医问题。每年安排资金180万元，用于医院对贫困人员就医让利的定额补助。</t>
    <phoneticPr fontId="5" type="noConversion"/>
  </si>
  <si>
    <t>根据省政府《关于印发深化农村卫生体制综合改革试点方案的通知》（冀政办函[2011]6号）文件精神，对实行乡村一体化村卫生室实行零差率销售的村医给予补助。全市现有农业人口234.6万人，按每人每年补助10元计算，其中：省补助1.5元，市、县各补助4.25元，市财政需安排资金997万元（234.6万人*4.25元/人.年）。</t>
    <phoneticPr fontId="5" type="noConversion"/>
  </si>
  <si>
    <t>根据国家人口计生委、财政部《关于进一步扩大国家免费孕前优生健康检查项目试点范围的通知》（国人口发[2010]29号）文件规定，每对计划怀孕夫妇免费孕前优生健康检查标准240元，中央、市、县按6:1:3比例负担。2015年预计全市3万对夫妇符合政策，需安排资金72万元。</t>
    <phoneticPr fontId="5" type="noConversion"/>
  </si>
  <si>
    <t>根据省卫生厅《河北省全球基金结核病项目工作委托书》，为降低结核病和艾滋病双重感染的发病率和死亡率，我市项目费用总额11.6万元，其中全球基金无偿提供6.6万元，地方财政配套5万元，项目期为2011年10月1日-2016年9月30日。</t>
    <phoneticPr fontId="5" type="noConversion"/>
  </si>
  <si>
    <t>根据国家、省、市《“十二五”节能减排综合性工作方案》要求，安排资金2500万元，其中：1、节能减排财政综合示范市资金2230万元，支持重点节能技改项目、高效节能技术和产品推广、重点企业节能管理、节能评估审查、宣传培训。2、节能监察中心工作经费270万元。</t>
    <phoneticPr fontId="5" type="noConversion"/>
  </si>
  <si>
    <t>安排偿债准备金98500万元，其中，一般公共预算安排77500万元，政府性基金安排21000万元。主要用于偿还两河债务支出，包括偿还银行贷款及建设项目欠款等。</t>
    <phoneticPr fontId="3" type="noConversion"/>
  </si>
  <si>
    <t>2015年上级配置仪器设施设备，预计总投资920万元，主要包括气象色谱仪及实验台柜等附属设备，其中：国家配置460万元设备。需要市级配套投资460万元，按进度2015年安排资金200万元。</t>
    <phoneticPr fontId="5" type="noConversion"/>
  </si>
  <si>
    <t>根据市委、市政府办公厅《唐山市工人文化宫、市总工会机关办公楼建设会议纪要》（唐办字[2011]5号），工人文化宫项目总投资1.2亿元，位于南湖生态核心区域，总建筑面积2万平方米，由政府投资工程建设管理中心代建。2010年安排1500万元，2014年预算追加2000万元。2015年安排资金5000万元，主要用于总包工程、空调专业承包、其它设备等项目。</t>
    <phoneticPr fontId="5" type="noConversion"/>
  </si>
  <si>
    <t>根据省政府《关于加快曹妃甸新区开发建设现场办公会议纪要的通知》（冀办发[2012]6号），以及市委、市政府《市党政联席会议纪要》（唐办发[2012]2号）文件精神，市财政给予贷款贴息50000万元，用于基础设施建设融资贴息。</t>
    <phoneticPr fontId="3" type="noConversion"/>
  </si>
  <si>
    <t>1、根据市政府《关于市区部分道路桥梁街区命名更名及范围调整的批复》（唐政函[2014]11号）文件，安排市中心区安装维修道路标志牌30万元。2、国网冀北电力唐山供电公司用于城市基础设施配套电力工程项目补助资金252万元。3、市中心区城市管理维护养护不可预见支出1068万元。</t>
    <phoneticPr fontId="5" type="noConversion"/>
  </si>
  <si>
    <t>根据《河北省城市维护建设资金管理办法》安排：1、南湖维护养护工作量经费1500万元。2、旧小区物业费补贴294万元。3、园林绿化和路灯工作量增量经费1500万元。4、园林、环卫、一场一站、路灯等设备购置和设施维护增量资金及各区清扫车购置资金1500万元。5、市园林、环卫、一场一站和路灯所人员调整工资1300万元。6、原两河区域维护养护经费5568万元。</t>
    <phoneticPr fontId="5" type="noConversion"/>
  </si>
  <si>
    <t>城建外环管理处外环路收费安排。其中：偿还银河路贷款利息1125万元、西南环线工程借款3075万元。</t>
    <phoneticPr fontId="3" type="noConversion"/>
  </si>
  <si>
    <t>该项目位于丰南区尖子沽，2012年7月试运行，2013年9月正式运行，主要承担市中心区生活垃圾焚烧发电，市本级（路南、路北、开平、高新）日处理生活垃圾1000吨，财政补贴标准暂定为100元/吨，安排资金3600万元。</t>
    <phoneticPr fontId="5" type="noConversion"/>
  </si>
  <si>
    <t>主要用于市中心区80多条市政道路标线施划，230多个信号灯口、20多个岗亭、1500多个标志杆、护栏油刷以及信号灯电费等设施维护、外环线近2000个隔离墩维修等。其中：新建道路路口信号灯、指示牌、标志牌等1400万元；开平、高新及南湖19个片区由市级管理后的增量部分经费400万元。</t>
    <phoneticPr fontId="5" type="noConversion"/>
  </si>
  <si>
    <t>按照市政府与海航集团有限公司签订的《关于加强战略合作的框架协议》，为维持既有航线，培育新的航线市场，2014年年初安排补贴资金7000万元，调整预算追加2000万元，主要用于石家庄、广州、上海、昆明、大连、成都、西安、哈尔滨及预计开通的三亚等航线补贴。2015年安排机场航线补贴9000万元。</t>
    <phoneticPr fontId="5" type="noConversion"/>
  </si>
  <si>
    <t>根据《关于实施城市化战略的决定》（冀发[2004]16号），安排重点镇建设1000万元，全部用于农村面貌改造提升工程。</t>
    <phoneticPr fontId="5" type="noConversion"/>
  </si>
  <si>
    <t>1999年,市热力公司利用亚行贷款1.4亿元对热力管网进行了扩建，贷款期限20年。截止2014年底亚行贷款余额3943万元。安排还贷准备金925万元。</t>
    <phoneticPr fontId="5" type="noConversion"/>
  </si>
  <si>
    <t>迁安分中心业务大厅总面积约900平方米，单位价格为1.35万元/平方米，总投资1215万元。2014年安排资金700万元，2015年安排资金515万元。</t>
    <phoneticPr fontId="5" type="noConversion"/>
  </si>
  <si>
    <t>主要用于土地整理和复垦、宜农未利用土地的开发、基本农田建设以及改善农业生产条件的土地开发。</t>
    <phoneticPr fontId="5" type="noConversion"/>
  </si>
  <si>
    <t>土地出让金安排21000万元。</t>
    <phoneticPr fontId="3" type="noConversion"/>
  </si>
  <si>
    <t>土地出让金</t>
    <phoneticPr fontId="3" type="noConversion"/>
  </si>
  <si>
    <t>根据《关于做好生猪规模化养殖场无害化处理经费补助的通知》（农办财[2011]163号）规定，对年出栏生猪50头以上、病死猪无害化处理的生猪规模化养殖场（小区），给予每头80元的无害化处理费用补助，其中：中央财政每头补助50元，省财政每头补助10元，市财政每头补助10元、县财政每头补助10元。安排市级补助资金100万元。</t>
    <phoneticPr fontId="5" type="noConversion"/>
  </si>
  <si>
    <t>根据《唐山市人民政府与中国农业大学科技合作协议（2014年-2018年）》，安排资金370万元，其中：编制唐山市现代农业规划220万元，开展科技合作项目资金100万元，建立校地合作办公室经费50万元。</t>
    <phoneticPr fontId="5" type="noConversion"/>
  </si>
  <si>
    <t>市林业局</t>
    <phoneticPr fontId="5" type="noConversion"/>
  </si>
  <si>
    <t>城建税安排，用于农村面貌改造提升</t>
    <phoneticPr fontId="5" type="noConversion"/>
  </si>
  <si>
    <t>根据《中华人民共和国水土保持法》，安排水土保持项目资金180万元，其中：丰润、开平、古冶水土保持工程160万元；迁西县陡坡山区坡耕地治理与高效生态农业技术集成示范研究20万元。</t>
    <phoneticPr fontId="5" type="noConversion"/>
  </si>
  <si>
    <t>根据财政部《农业综合开发资金若干投入比例的规定》（财发[2010]46号）和省农开办《关于下达2015年滚动计划编制指导性控制规模的通知》（冀农发办[2014]17号），安排农业综合开发项目市级配套资金564万元，用于支持乐亭、丰南、曹妃甸、迁西、丰润农业综合开发土地治理和产业化经营项目。</t>
    <phoneticPr fontId="5" type="noConversion"/>
  </si>
  <si>
    <t>根据《河北省村民一事一议筹资筹劳管理办法》（冀政办[2011]29号）文件要求，安排村级“一事一议”财政奖补贴资金4000万元，主要用于建设美丽乡村试点及落实非省直管县每三年一次奖补政策；安排农村公共服务运行维护机制建设试点奖补资金1000万元。</t>
    <phoneticPr fontId="5" type="noConversion"/>
  </si>
  <si>
    <t>根据市委、市政府《关于充分发挥农合联作用　大力发展农民合作经济组织的实施意见》（唐字[2007]25号），安排资金48.9万元，其中:农合联7名在职及1名退休人员工资保险费38.9万元，组织农民合作社规范化建设培训10万元。</t>
    <phoneticPr fontId="5" type="noConversion"/>
  </si>
  <si>
    <t>根据省政府办公厅《关于切实加强林业有害生物防治工作的通知》（办字[2014]62号），安排资金200万元，其中：租赁飞机实施飞防作业100万元、购买生物药剂及相关器具等100万元。</t>
    <phoneticPr fontId="5" type="noConversion"/>
  </si>
  <si>
    <t>根据市委、市政府办公厅《关于开展农村土地承包经营权确权登记颁证工作的实施意见》（唐办发[2014]11号）精神，2015年全面推开农村土地承包经营权确权登记颁证工作，安排工作经费2121.3万元。其中：县区测绘等补助2012.5万元（当年完成承包耕地总面积的50%，即402.5万亩，市财政每亩补贴5元），市农工委考察、培训、宣传等工作经费108.8万元。</t>
    <phoneticPr fontId="5" type="noConversion"/>
  </si>
  <si>
    <t>根据省农业厅、财政厅《关于做好2014年新型职业农民培育工作实施方案》（冀农科发[2014]25号），安排资金30万元，主要用于生产经营型、专业技能型和社会服务型职业农民培训。</t>
    <phoneticPr fontId="5" type="noConversion"/>
  </si>
  <si>
    <t>根据省农业厅、财政厅《关于动物防疫政策和防疫资金使用管理的通知》（冀财农[2007]124号）文件，安排资金400万元，其中：重大动物疫病强制免疫疫苗补贴310万元，疫苗冷储运输经费40万元，免疫证费10万元，重大动物疫病监测经费40万元。</t>
    <phoneticPr fontId="5" type="noConversion"/>
  </si>
  <si>
    <t>根据市委、市政府《关于贯彻落实〈中国农村扶贫开发纲要（2011-2020年）〉的实施意见》（唐发［2012］29号）文件精神，我市非省直管县34个贫困村，按照每村补助30万元的标准，安排自我扶贫开发资金1020万元。</t>
    <phoneticPr fontId="5" type="noConversion"/>
  </si>
  <si>
    <t>城建税安排，其中1000万元用于农村面貌改造提升</t>
    <phoneticPr fontId="5" type="noConversion"/>
  </si>
  <si>
    <t>滦河下游灌溉管理处水费收入安排支出。根据《唐山市水务发展“十二五”规划》，安排资金656万元，其中：滦下灌区沿途4座危旧生产桥拆除重建工程（刘庄、乐营、王土、张崔桥）600万元；孟营挡土墙、曹李庄启闭机、总干节制闸、西灌区护坡维修资金56万元。</t>
    <phoneticPr fontId="5" type="noConversion"/>
  </si>
  <si>
    <t>根据《唐山市水务发展“十二五”规划》、《唐山市2014年农村面貌改造提升行动（基层建设年活动）实施方案》（唐农提[2014]1号），安排资金2500万元，保障我市400个村39万农村居民和40所中小学校3.38万师生饮水安全。</t>
    <phoneticPr fontId="5" type="noConversion"/>
  </si>
  <si>
    <t>根据《唐山市市区河道管理办法》（市政府令[2013]4号），安排市区河道监管维护资金650万元，其中：市区67公里河道保洁及绿化补植280万元；河道护坡、甬路、栏杆维修128万元；闸坝维修维护120万元；汛前清淤及水质改善70万元；监控系统维护等河道监管52万元。</t>
    <phoneticPr fontId="5" type="noConversion"/>
  </si>
  <si>
    <t>预计2015年承唐、唐港和普通公路运营处（205国道、唐丰路）车辆通行费收入按3%比例扣除水利基金后可用资金为59752万元。安排人员、正常和专项等基本支出后，安排还贷29500万元、市管高速公路项目8167万元，合计37667万元。</t>
    <phoneticPr fontId="5" type="noConversion"/>
  </si>
  <si>
    <t>根据财政部、交通运输部《港口建设费征收使用管理办法》（财综[2011]29号）规定，自2011年10月1日起，港口建设费20%部分缴入市级金库，主要用于辖区内港口公共基础设施以及航运支持保障体系建设和维护，实行“收支两条线”管理，2015年预计地方港口建设费收入40000万元。安排资金32000万元，用于曹妃甸港区和京唐港区航道等基础设施工程。</t>
    <phoneticPr fontId="5" type="noConversion"/>
  </si>
  <si>
    <t>根据国务院《关于大力推进信息化发展和切实保障信息安全的若干意见》（国发[2012]23号）、《“智慧唐山”总体规划（2012-2020）》（唐政办函[2012]62号）精神，启动“智慧唐山”建设。安排项目启动资金200万元，主要用于聘请国内知名专家和技术团队进行顶层设计、制定行动计划和调研、考察、论证、培训等，“智慧城市”公共服务平台项目通过PPP等市场方式运作。</t>
    <phoneticPr fontId="5" type="noConversion"/>
  </si>
  <si>
    <t>根据《河北省2014年小煤矿关闭整合工作方案》文件要求，关闭矿井按年生产能力30万元/万吨予以补偿，补偿资金省、市、县财政各负担1/3。2015年关闭7家煤矿，需市财政安排资金550万元（开平区330万元、古冶区220万元）。</t>
    <phoneticPr fontId="5" type="noConversion"/>
  </si>
  <si>
    <t>根据市委、市政府《关于进一步扩大开放的若干重大措施》文件精神，安排资金600万元，用于我市境外招商联络处经费。其中：驻日本、香港、台湾、韩国联络处各100万元，驻美国联络处经费200万元。</t>
    <phoneticPr fontId="5" type="noConversion"/>
  </si>
  <si>
    <t>为提升唐山在国内外的知名度，加强外宣工作。自1992年起我市开始在央视播放唐山天气信息及宣传画面，参照《2014年央视播放费定额》，安排资金360万元，用于中央一、四频道天气预报播放费。</t>
    <phoneticPr fontId="5" type="noConversion"/>
  </si>
  <si>
    <t>根据《国际金融组织和外国政府贷款赠款管理办法》（财政部令第38号）要求，设立外债偿债准备金。2014年底我市外债余额约5.56亿元人民币。2015年安排外债还贷准备金1800万元。主要用于：1、市疾控中心85万元，其中，世行卫七项目需垫还本息4万元、世行卫十项目需垫还本息6万元、日元公卫项目需垫还本息75万元。2、市渔业监测检验中心的世行渔业项目需垫还本息63万元。3、停产企业二瓷、六瓷亚行环境项目需垫还本息1587万元。4、市传染病医院的日元公卫项目需垫还本息65万元。</t>
    <phoneticPr fontId="5" type="noConversion"/>
  </si>
  <si>
    <t>根据《唐山市关于加快老区重点帮扶村建设和发展实施方案》（唐办字[2010]151号）规定，自2010年开始每年从福彩收入拨付一部分资金支持老区经济建设和社会事业发展。安排资金60万元，主要用于丰润区火石营镇东吕各庄、西吕各庄两村新上电力设施项目（丰润区自筹资金65万元）；乐亭县姜各庄镇董庄村小学教学楼危房改造工程及更新教学设备项目（乐亭配套资金38万元）。</t>
    <phoneticPr fontId="5" type="noConversion"/>
  </si>
  <si>
    <t>项目位于复兴路与205国道交叉口西北侧，包括体育中心和体育学校，体育中心占地323亩，体育学校占地75亩，建筑总面积13.37万平方米，总投资9亿元左右。2014年底体彩公益金超收安排1088万元，以前年度结转安排2331万元，2015年体彩公益金收入安排1581万元，主要用于奥体中心建设前期费用。</t>
    <phoneticPr fontId="5" type="noConversion"/>
  </si>
  <si>
    <t>主要用于：1、承办国家、省级竞赛20万元。2、国家、省、市高水平后备人才基地经费60万元。3、传统校、布点学校扶持经费10万元。4、足球进校园配套经费10万元。5、运动队外出训练经费10万元。8、购置射击训练子弹13万元。</t>
    <phoneticPr fontId="5" type="noConversion"/>
  </si>
  <si>
    <t>主要用于：1、第十六届“元旦长跑”比赛20万元。2、唐山市第三十九届幼儿运动会2万元。3、“全民健身日”系列活动21万元。4、体育三下乡活动5万元。5、全民健身“六进”活动20万。6、市区健身示范站点建设4万元。7、市级社团组织规范化建设5万元。8、组织全市50个市级社团进行全民健身展演活动8万元。9、健身气功活动、培训和参赛4万元。10、扶持市级社团组织举办示范性健身品牌活动6万元。11、组织全市各级社会体育指导员及体育协管员培训8万元。</t>
    <phoneticPr fontId="5" type="noConversion"/>
  </si>
  <si>
    <t>根据《2015年河北省农村面貌改造提升行动（基层建设年）实施方案》要求，为210个重点提升村安装210套健身路径（每套6件），每套1.2万元，需要安排资金252万元。</t>
    <phoneticPr fontId="5" type="noConversion"/>
  </si>
  <si>
    <t>用于对7个区（路北、路南、丰南、丰润、开平、古冶、曹妃甸）、2个县（乐亭、迁西）体彩公益金补贴。其中：1、补贴开展全民健身活动经费及社会体育指导员培训60万元。2、补贴修整和增建体育设施经费35万元。3、补贴体育扶贫工程经费20万元。4、补贴农民体育健身设施建设经费40万元。5、补贴弥补大型体育运动会不足经费20万元。6、补贴业余训练25万元。</t>
    <phoneticPr fontId="5" type="noConversion"/>
  </si>
  <si>
    <t>全市已建177所乡村学校少年宫（直管县86所，非直管县91），每个补贴2万元，由中央和市级体彩公益金按5:5比例负担。安排资金91万元，主要用于辅导员交通补贴、专业教师培训、必要的学习用品维护与更新等。</t>
    <phoneticPr fontId="5" type="noConversion"/>
  </si>
  <si>
    <t>根据《河北省水资源费征收使用管理办法》（省政府令[2010]16号），安排资金800万元，其中：水资源监测系统升级改造83万元，水质及地下水位监测资金250万元，城区节水示范补助及节水宣传资金67万元，归还以前年度欠缴省级资金400万元。</t>
    <phoneticPr fontId="5" type="noConversion"/>
  </si>
  <si>
    <t>按照《唐山市成品油价格和税费改革中央转移支付资金管理使用暂行办法》（唐财建[2010]204号）规定，安排资金486万元，其中：1、市交通服务中心机房建设65%进度款192万元，该中心自2014年开始建设，招标价格为297万元，2014年已按支付30%工程进度款89万元，剩余5%质保金2016年预算安排。2、交通运输管理平台建设120万元。3、服务中心及原办公楼两网平台安全加固109万元。4、廉政行权风险防控平台建设65万元。</t>
    <phoneticPr fontId="5" type="noConversion"/>
  </si>
  <si>
    <t>人防工程易地建设费安排</t>
    <phoneticPr fontId="5" type="noConversion"/>
  </si>
  <si>
    <t>该项目于2006年经市发改委（唐发改投资[2006]67号）批准建设，项目总建筑面积2.95万平方米（含办案业务用房3250平方米、专业技术用房1200平方米），总概算投资9302.27万元，资金来源：市检察院原址置换1500万元，国债资金800万元，市财政7002万元。该工程于2006年8月份开工建设，2009年9月正式投入使用。目前，该项目概算内资金到位9102万元，2014年5月已决算和审计完毕，最终审定金额13507万元，实际存在资金缺口1873万元。2015年安排资金1873万元。由非税收入安排。</t>
    <phoneticPr fontId="5" type="noConversion"/>
  </si>
  <si>
    <t>根据省人社厅、省财政厅《关于人民法院和人民检察院工作人员法定工作日之外加班发放补贴的通知》（冀人社发[2013]14号）规定，从2013年1月1日起，对法院、检察院工作人员（不含法警）法定工作日之外加班给予补贴。2015年市检察院加班补贴发放人数311人，全年需补贴金额112万元（300元/月*12月*311人）。</t>
    <phoneticPr fontId="5" type="noConversion"/>
  </si>
  <si>
    <t>根据省人社厅、省财政厅《关于人民法院和人民检察院工作人员法定工作日之外加班发放补贴的通知》（冀人社发[2013]14号）规定，从2013年1月1日起，对法院、检察院工作人员（不含法警）法定工作日之外加班给予补贴。2015年法院加班补贴发放人数406人，全年需补贴金额146万元（300元/月*12月*406人）。</t>
    <phoneticPr fontId="5" type="noConversion"/>
  </si>
  <si>
    <t>根据省人社厅、财政厅《关于人民警察法定工作日之外加班发放补贴的通知》（冀人社发[2012]47号）文件精神，自2012年7月1日起，对公检法等6部门正式干警法定工作日之外加班给予补贴（检法部门仅涉及法警）。在编干警4850人，每月加班平均补贴额490元/人，安排资金2800万元。具体执行过程中按照人社局审批数额发放。</t>
    <phoneticPr fontId="5" type="noConversion"/>
  </si>
  <si>
    <t xml:space="preserve">2011年-2012年，市发改委分两次批复市公安局业务技术用房、办公用房迁建及配建人防和地下停车场工程项目总投资5.19亿元，总建筑面积13.15万平方米。2012年12月，市发改委将该项目设计概算总投资批复增加到6.23亿元，总建筑面积13万平方米（地上71944.6平方米，地下58173.4平方米），资金来源为中央补助资金和地方财政资金。由于受工程总概算额限制，市发改委批复项目概算中未包含建筑智能化系统和计算机信息系统机房建设资金2.17亿元。目前，该项目已全部完工并投入使用。综上，该项目总投资达8.4亿元，已明确来源的资金46863万元：1、市财政包干资金3亿元（已全部到位）；2、2014年市公安局非税收入已安排1190万元；3、中央投资6315万元（已全部到位）；4、省级投资3158万元（已到位750万元）；5、2014年年中调整预算安排建筑智能化和计算机信息系统机房工程资金6200万元（其中公安系统非税收入超收安排2000万元）。尚存在缺口3.71亿元。2015年安排资金11330万元（市公安系统非税收入安排2305万元、原址置换资金9025万元）。                                                                   </t>
    <phoneticPr fontId="5" type="noConversion"/>
  </si>
  <si>
    <t>31003  31005</t>
    <phoneticPr fontId="3" type="noConversion"/>
  </si>
  <si>
    <t>市城管局</t>
    <phoneticPr fontId="3" type="noConversion"/>
  </si>
  <si>
    <t>根据省委、省政府《河北省社会治安科技防范五年规划（2011—2015）的通知》、《关于进一步实施“社会安全工程”的意见》（冀字[2005]15号）要求，安排资金2468万元，其中：1、科技防范体系第一期工程总投资3.81亿元，市级负担10810万元，2012--2016年每年支付服务费2162万元。2、科防体系一期工程2014年新增监控点位，2014-2018年每年支付服务费180万元。3、科防体系二期项目总投资3.87亿元，市本级2013年支付前期启动费200万元，还需在项目正式验收后分三年负担378万元（平均每年126万元）。该项目将于2015年验收，需安排资金126万元。</t>
    <phoneticPr fontId="5" type="noConversion"/>
  </si>
  <si>
    <t>现代农业发展项目资金</t>
    <phoneticPr fontId="3" type="noConversion"/>
  </si>
  <si>
    <t>现有展览为1998年设计布展，按照纪念馆3至5年需重新布展的惯例，早已超出时限。安排设计费50万元。</t>
    <phoneticPr fontId="5" type="noConversion"/>
  </si>
  <si>
    <t>1、根据省民政厅、财政厅、军区司令部《关于认真做好义务兵家庭优待金发放有关工作的通知》（冀财社[2014]13号）规定，义务兵家庭优待金省、市、县2:3:5比例分担。市本级需安排义务兵家庭优待金2300.6万元。2、根据市政府《关于提高赴西藏、新疆服现役士兵及其家属特别优待金标准的通知》(唐政办函[2013]158号)文件规定，自2013年夏秋季征兵起，我市赴西藏、新疆现役士兵，服义务兵期间，在享受现有各项优待政策的基础上，每人每年增发义务兵家庭优待金2万元。所需资金由市、县两级财政按3:7比例承担，市财政需安排177.6万元。</t>
    <phoneticPr fontId="5" type="noConversion"/>
  </si>
  <si>
    <t>根据省民政厅、人社厅、财政厅《关于国家机关工作人员及离退休人员死亡一次性抚恤金发放有关问题的通知》（冀民[2011]128号）等文件精神，安排资金200万元。（在职职工死亡一次性抚恤金标准：事业单位工作人员因公牺牲为本人生前40个月基本工资，病故为本人生前20个月基本工资；国家机关工作人员烈士和因公牺牲的，为上一年度全国城镇居民人均可支配收入的20倍加本人生前40个月基本工资；病故的为上一年度城镇居民人均可支配收入的2倍加本人生前40个月基本工资。丧葬费标准每人3100元。）</t>
    <phoneticPr fontId="5" type="noConversion"/>
  </si>
  <si>
    <t>根据省民政厅、财政厅《关于调整部分优抚对象等人员抚恤和生活补助标准的通知》（冀民[2014]84号），安排资金1933.7万元，其中：带病回乡退伍军人生活补助500.8万元；参战涉核退役人员生活补助409.8万元；在乡老复员军人生活补助181.8万元；伤残军人和重点优抚对象医疗保障资金350万元；优抚对象生活补助资金300万元；参战涉核人员遗属生活补助和体检费100万元；60周岁烈士子女和建国前错杀后被平反人员子女生活补助91.3万元。</t>
    <phoneticPr fontId="5" type="noConversion"/>
  </si>
  <si>
    <t>专户调入4144万元</t>
    <phoneticPr fontId="5" type="noConversion"/>
  </si>
  <si>
    <t>根据市军转办、人社局、财政局《关于调整企业退休军转干部生活困难补助标准的通知》（唐企转联字[2013]1号）规定，营职及以下企业退休军转干部个人月基本养老金低于3020元的，每月按800元全额实施补助，高出的部分从800元中扣减，实行差额补助；团职企业退休军转干部个人月基本养老金低于3020元的，每月按1000元全额实施补助，高出的部分从1000元中扣减，实行差额补助；师职企业退休军转干部个人月基本养老金低于3020元的，每月按1200元全额实施补助，高出的部分从1200元中扣减，实行差额补助。市本级现有1321名部队转业干部享受补贴，安排资金300万元，主要用于调整、发放市直困难企业军转干部工资、退休军转干部生活困难补助及交纳养老、失业、医疗保险费。</t>
    <phoneticPr fontId="5" type="noConversion"/>
  </si>
  <si>
    <t>安排资金2000万元，用于开滦一中新校区征地差价补偿及地上建筑物补偿。</t>
    <phoneticPr fontId="3" type="noConversion"/>
  </si>
  <si>
    <t>唐山学院信息化建设及图书设备、网络、新馆装饰</t>
    <phoneticPr fontId="5" type="noConversion"/>
  </si>
  <si>
    <t>安排资金500万元，用于申办2016年第25届中国金鸡百花电影节。其中：1、支付中国电影家协会申办费200万元（申办费共计500万元，其中2015年承办协议签订后支付200万元，2016年承办当年支付300万元）。2、考察接待费用100万元。3、电影节大型活动筹备费用200万元。</t>
    <phoneticPr fontId="3" type="noConversion"/>
  </si>
  <si>
    <t>由于2008年以来，热源价格上涨，供热面积增加，市供热公司连年亏损，市政府考虑热力行业的特殊性，对供热单位亏损予以补贴。2015年安排资金4775万元，用于市热力公司、市住建局燃煤调峰锅炉改造等。</t>
    <phoneticPr fontId="5" type="noConversion"/>
  </si>
  <si>
    <t xml:space="preserve">市城管局   </t>
    <phoneticPr fontId="5" type="noConversion"/>
  </si>
  <si>
    <t>上年同期数</t>
    <phoneticPr fontId="3" type="noConversion"/>
  </si>
  <si>
    <t>根据《河北省会展业发展引导资金管理暂行办法》、市政府《关于进一步扩大开放的若干重大措施》等文件精神，安排资金500万元，主要用于承办和参加境内外各类会展（其中，中国陶瓷名家名作展200万元）。</t>
    <phoneticPr fontId="5" type="noConversion"/>
  </si>
  <si>
    <t>4</t>
    <phoneticPr fontId="5" type="noConversion"/>
  </si>
  <si>
    <t>根据省政府《关于河北省企业职工基本养老保险省级统筹的实施意见》（冀政[2009]55号）等文件精神，由地方财政负担红军时期和抗战前期参加革命工作的企业离休人员养老金，安排资金251万元。</t>
    <phoneticPr fontId="5" type="noConversion"/>
  </si>
  <si>
    <t>按照市委、市政府《唐山市农村改厕工作推进方案》（唐办发[2013]19号）文件精神，2015年全市改厕任务409224座，市财政按照300元/座的标准予以奖补（含省直管县），按工程完工验收进度，安排资金8277万元。</t>
    <phoneticPr fontId="5" type="noConversion"/>
  </si>
  <si>
    <t>根据《预算法》，安排预备费10000万元，用于当年预算执行中的自然灾害等突发事件处理增加的支出及其他难以预见的开支。</t>
    <phoneticPr fontId="5" type="noConversion"/>
  </si>
  <si>
    <t>根据省政府《关于推进退役士兵改革工作的实施意见》（冀政[2012]87号）和市政府《关于推进退役士兵安置改革工作的实施意见》（唐政发[2013]13号）规定，自主就业退役义务兵一次性经济补助金与部队发放的退役金之和应不低于上年度城镇居民人均可支配收入的1.5倍，除中央负担的资金外，剩余部分由市县按照3:7的比例承担。我市自主就业退役士兵一次性经济补助标准为30970元，2015年预计接收1950人，需市财政安排资金1812万元。</t>
    <phoneticPr fontId="5" type="noConversion"/>
  </si>
  <si>
    <t>根据《河北省城镇退役士兵安置暂行办法》（冀政[2003]31号），城镇退役士兵待分配期间由当地政府按照不低于当地最低生活保障发放生活补助费，义务兵发放10个月，转业士官发放5个月，市、县7:3比例负担，市本级需安排资金142万元（307人*500元/月*10月*0.7+200人*500元/月*5月*0.7）。</t>
    <phoneticPr fontId="5" type="noConversion"/>
  </si>
  <si>
    <t>根据市政府《关于印发加快推进医改重点工作的实施方案》（市政函[2012]100号）精神，2014年底前我市全面启动市直公立医院改革试点。2015年安排市级公立医院改革资金8336万元，用于公立医院改革及基本建设、设备购置、重点学科发展、公共卫生服务等项目。</t>
    <phoneticPr fontId="3" type="noConversion"/>
  </si>
  <si>
    <t>合计</t>
    <phoneticPr fontId="3" type="noConversion"/>
  </si>
  <si>
    <t>市林业局</t>
    <phoneticPr fontId="5" type="noConversion"/>
  </si>
  <si>
    <t>市职教中心国家示范校建设专项资金</t>
    <phoneticPr fontId="3" type="noConversion"/>
  </si>
  <si>
    <t>市教育局</t>
    <phoneticPr fontId="3" type="noConversion"/>
  </si>
  <si>
    <t>市职教中心</t>
    <phoneticPr fontId="3" type="noConversion"/>
  </si>
  <si>
    <t>整合到产业投资引导基金</t>
    <phoneticPr fontId="5" type="noConversion"/>
  </si>
  <si>
    <t>整合到产业投资引导基金</t>
    <phoneticPr fontId="5" type="noConversion"/>
  </si>
  <si>
    <t>市公交总公司</t>
    <phoneticPr fontId="3" type="noConversion"/>
  </si>
  <si>
    <t>市城管局</t>
    <phoneticPr fontId="3" type="noConversion"/>
  </si>
  <si>
    <t>公交公司执行政府一元低票价；承担着政府指令性70周岁以上老人、残疾人、离休干部等免费乘车任务；按政府要求延长公交线路及运营时间。考虑公交公司管理现状和所承担的公益职能，为确保公共交通正常运营，2015年安排公共交通运营补贴8000万元。</t>
    <phoneticPr fontId="3" type="noConversion"/>
  </si>
  <si>
    <t>经建处</t>
    <phoneticPr fontId="3" type="noConversion"/>
  </si>
  <si>
    <t>公共交通政策性亏损补贴</t>
    <phoneticPr fontId="3" type="noConversion"/>
  </si>
  <si>
    <t>整合到产业投资引导基金，支持科技发展。</t>
    <phoneticPr fontId="5" type="noConversion"/>
  </si>
  <si>
    <t>整合到产业投资引导基金，支持企业发展。</t>
    <phoneticPr fontId="5" type="noConversion"/>
  </si>
  <si>
    <t>专户调入8000万元。</t>
    <phoneticPr fontId="3" type="noConversion"/>
  </si>
  <si>
    <t>整合到产业投资引导基金，支持农业产业化发展。</t>
    <phoneticPr fontId="5" type="noConversion"/>
  </si>
  <si>
    <t>整合到产业投资引导基金，支持产业发展。</t>
    <phoneticPr fontId="5" type="noConversion"/>
  </si>
  <si>
    <t>整合到产业投资引导基金，支持工业企业发展。</t>
    <phoneticPr fontId="5" type="noConversion"/>
  </si>
  <si>
    <t>整合到产业投资引导基金，支持服务业发展。</t>
    <phoneticPr fontId="5" type="noConversion"/>
  </si>
  <si>
    <r>
      <t>2014年7月省财政厅将农村中小学公用经费标准提高到小学685元/生.年，中学885元/生.年。各级分担比例为中央60%、省10%、市10%、县20%。市级应安排配套资金2698万元，较上年年初预算增加569万元。</t>
    </r>
    <r>
      <rPr>
        <b/>
        <sz val="10"/>
        <rFont val="宋体"/>
        <family val="3"/>
        <charset val="134"/>
      </rPr>
      <t>增加原因：中小学公用经费标准提高70元/生.年。</t>
    </r>
    <phoneticPr fontId="5" type="noConversion"/>
  </si>
  <si>
    <r>
      <t>根据市民政局、财政局、统计局、物价局《关于在全市建立城乡低保标准自然增长机制的意见》（唐民通[2011]4号）文件精神，2015年城镇低保标准500元/人.月，享受待遇人数为3.1万人，月人均补差356元，全年需资金1.3亿元，按照扣除中央和省预计转移支付资金后，市与县按1:1的比例负担，需安排资金1631万元，较上年减少1000万元。</t>
    </r>
    <r>
      <rPr>
        <b/>
        <sz val="10"/>
        <rFont val="宋体"/>
        <family val="3"/>
        <charset val="134"/>
      </rPr>
      <t>减少原因：上级转移支付增加，本级支出相应减少。</t>
    </r>
    <phoneticPr fontId="3" type="noConversion"/>
  </si>
  <si>
    <t>根据市委、市政府办公厅《关于建立和完善离休干部“两费”保障机制的实施意见》（唐办字[2003]88号）文件精神，市属企事业现有离休干部787人，2014年预计人均支出7.13万元，需资金5611万元，扣除单位上缴医疗统筹金300万元，安排资金5311万元。</t>
    <phoneticPr fontId="5" type="noConversion"/>
  </si>
  <si>
    <r>
      <t>根据市政府《关于关怀救助计划生育特殊家庭的意见》（唐政发[2013]10号）文件精神，2015年需关怀救助金2273万元（独生子女死亡提标资金1083万元；独生子女伤残提标资金444万元；2015年特扶扩面1233户，需扩面资金746万元）。市、县按照1:1比例负担，市财政需安排资金1137万元，较上年减少663万元。</t>
    </r>
    <r>
      <rPr>
        <b/>
        <sz val="10"/>
        <rFont val="宋体"/>
        <family val="3"/>
        <charset val="134"/>
      </rPr>
      <t>减少原因：国家负担比例由原来的50%提高到60%。</t>
    </r>
    <phoneticPr fontId="5" type="noConversion"/>
  </si>
  <si>
    <r>
      <t>（农业处拟安排水库工程项目资金</t>
    </r>
    <r>
      <rPr>
        <sz val="10"/>
        <rFont val="Arial"/>
        <family val="2"/>
      </rPr>
      <t>1441.54</t>
    </r>
    <r>
      <rPr>
        <sz val="10"/>
        <rFont val="宋体"/>
        <family val="3"/>
        <charset val="134"/>
      </rPr>
      <t>万元，预算处拟集中</t>
    </r>
    <r>
      <rPr>
        <sz val="10"/>
        <rFont val="Arial"/>
        <family val="2"/>
      </rPr>
      <t>500</t>
    </r>
    <r>
      <rPr>
        <sz val="10"/>
        <rFont val="宋体"/>
        <family val="3"/>
        <charset val="134"/>
      </rPr>
      <t>万元，建议该</t>
    </r>
    <r>
      <rPr>
        <sz val="10"/>
        <rFont val="Arial"/>
        <family val="2"/>
      </rPr>
      <t>500</t>
    </r>
    <r>
      <rPr>
        <sz val="10"/>
        <rFont val="宋体"/>
        <family val="3"/>
        <charset val="134"/>
      </rPr>
      <t>万元用于水利基础设施建设。）</t>
    </r>
    <phoneticPr fontId="5" type="noConversion"/>
  </si>
  <si>
    <r>
      <t>根据省发改委、水利厅《关于下达河北省大型灌区续建配套和节水改造工程2014年中央预算内投资计划的通知》（冀发改投资[2014]1120号），安排滦下灌区续建项目市级配套资金571万元。该项目总投资4094万元，其中：中央投资2456万元，市财政配套1638万元。市级2014年已安排1067万元，2015年需安排571万元。</t>
    </r>
    <r>
      <rPr>
        <sz val="9"/>
        <color indexed="10"/>
        <rFont val="宋体"/>
        <family val="3"/>
        <charset val="134"/>
      </rPr>
      <t/>
    </r>
    <phoneticPr fontId="5" type="noConversion"/>
  </si>
  <si>
    <t>政府性
基金安排</t>
    <phoneticPr fontId="3" type="noConversion"/>
  </si>
  <si>
    <t>市人大　
市政协</t>
    <phoneticPr fontId="5" type="noConversion"/>
  </si>
  <si>
    <t>市人大
市政协</t>
    <phoneticPr fontId="5" type="noConversion"/>
  </si>
  <si>
    <t>市委
老干部局</t>
    <phoneticPr fontId="5" type="noConversion"/>
  </si>
  <si>
    <t>市人防办
人防工程
管理站</t>
    <phoneticPr fontId="5" type="noConversion"/>
  </si>
  <si>
    <t>市第二
看守所    
市拘留所</t>
    <phoneticPr fontId="5" type="noConversion"/>
  </si>
  <si>
    <t>市中级
人民法院</t>
    <phoneticPr fontId="5" type="noConversion"/>
  </si>
  <si>
    <t>市中级
人民法院</t>
    <phoneticPr fontId="5" type="noConversion"/>
  </si>
  <si>
    <t>市科防
体系建设
领导小组</t>
    <phoneticPr fontId="3" type="noConversion"/>
  </si>
  <si>
    <t>市直
政法部门</t>
    <phoneticPr fontId="5" type="noConversion"/>
  </si>
  <si>
    <t>市直
政法部门</t>
    <phoneticPr fontId="5" type="noConversion"/>
  </si>
  <si>
    <t>市政法委
综治办</t>
    <phoneticPr fontId="5" type="noConversion"/>
  </si>
  <si>
    <t>市教育局 
市文广新局</t>
    <phoneticPr fontId="3" type="noConversion"/>
  </si>
  <si>
    <t>市科技局
市财政局</t>
    <phoneticPr fontId="5" type="noConversion"/>
  </si>
  <si>
    <t>市科学
技术协会</t>
    <phoneticPr fontId="3" type="noConversion"/>
  </si>
  <si>
    <t>市科学
技术协会</t>
    <phoneticPr fontId="5" type="noConversion"/>
  </si>
  <si>
    <t>市残疾人
联合会</t>
    <phoneticPr fontId="5" type="noConversion"/>
  </si>
  <si>
    <t>市社会
保险事业局</t>
    <phoneticPr fontId="5" type="noConversion"/>
  </si>
  <si>
    <t>市自主择业军队管理
办公室</t>
    <phoneticPr fontId="5" type="noConversion"/>
  </si>
  <si>
    <t>市社会
保障局</t>
    <phoneticPr fontId="5" type="noConversion"/>
  </si>
  <si>
    <t>市畜牧
工作站</t>
    <phoneticPr fontId="5" type="noConversion"/>
  </si>
  <si>
    <t>市交通
运输局</t>
    <phoneticPr fontId="3" type="noConversion"/>
  </si>
  <si>
    <t>市港航
管理局</t>
    <phoneticPr fontId="5" type="noConversion"/>
  </si>
  <si>
    <t>唐山港口实业集团有限公司曹妃甸港口
有限公司</t>
    <phoneticPr fontId="5" type="noConversion"/>
  </si>
  <si>
    <t>市港航
管理局</t>
    <phoneticPr fontId="5" type="noConversion"/>
  </si>
  <si>
    <t>市工信局
市商务局
市科技局
市财政局</t>
    <phoneticPr fontId="5" type="noConversion"/>
  </si>
  <si>
    <t>市工商局
市质监局
市工信局
市财政局</t>
    <phoneticPr fontId="5" type="noConversion"/>
  </si>
  <si>
    <t>市工信局
市财政局</t>
    <phoneticPr fontId="5" type="noConversion"/>
  </si>
  <si>
    <t>市旅游局
市财政局</t>
    <phoneticPr fontId="3" type="noConversion"/>
  </si>
  <si>
    <t>市发改委　
市商务局等</t>
    <phoneticPr fontId="3" type="noConversion"/>
  </si>
  <si>
    <t>市体育运动
学校</t>
    <phoneticPr fontId="5" type="noConversion"/>
  </si>
  <si>
    <t>市国税局
市财政局
市地税局</t>
    <phoneticPr fontId="5" type="noConversion"/>
  </si>
  <si>
    <t>市公安局
刑警支队</t>
    <phoneticPr fontId="5" type="noConversion"/>
  </si>
  <si>
    <t>市发改委
市工信局
市财政局</t>
    <phoneticPr fontId="5" type="noConversion"/>
  </si>
  <si>
    <t>市社会保险
事业局</t>
    <phoneticPr fontId="5" type="noConversion"/>
  </si>
  <si>
    <t>市社会保险
事业局</t>
    <phoneticPr fontId="5" type="noConversion"/>
  </si>
  <si>
    <t>市疾病
控制中心</t>
    <phoneticPr fontId="5" type="noConversion"/>
  </si>
  <si>
    <t>市财政局
市住建局
市民政局</t>
    <phoneticPr fontId="3" type="noConversion"/>
  </si>
  <si>
    <t>市财政局
市住建局
市民政局</t>
    <phoneticPr fontId="3" type="noConversion"/>
  </si>
  <si>
    <t>唐山三女河
机场</t>
    <phoneticPr fontId="3" type="noConversion"/>
  </si>
  <si>
    <t>市农业综合
开发办公室</t>
    <phoneticPr fontId="5" type="noConversion"/>
  </si>
  <si>
    <t>市农民合作
经济组织
联合会</t>
    <phoneticPr fontId="5" type="noConversion"/>
  </si>
  <si>
    <t>市供销
合作总社</t>
    <phoneticPr fontId="5" type="noConversion"/>
  </si>
  <si>
    <t>市动物疫病
预防控制中心</t>
    <phoneticPr fontId="5" type="noConversion"/>
  </si>
  <si>
    <t>市陡河
水库管理处</t>
    <phoneticPr fontId="5" type="noConversion"/>
  </si>
  <si>
    <t>市滦河下游
灌溉管理处</t>
    <phoneticPr fontId="5" type="noConversion"/>
  </si>
  <si>
    <t>市陡河
河道管理处</t>
    <phoneticPr fontId="5" type="noConversion"/>
  </si>
  <si>
    <t>市交通
运输局</t>
    <phoneticPr fontId="3" type="noConversion"/>
  </si>
  <si>
    <t>市交通
运输局</t>
    <phoneticPr fontId="3" type="noConversion"/>
  </si>
  <si>
    <t>项目
主管
单位</t>
    <phoneticPr fontId="3" type="noConversion"/>
  </si>
  <si>
    <t>项目
承担
单位</t>
    <phoneticPr fontId="3" type="noConversion"/>
  </si>
  <si>
    <t>唐山广播
电视台</t>
    <phoneticPr fontId="5" type="noConversion"/>
  </si>
  <si>
    <t>市公安局
市委防范办</t>
    <phoneticPr fontId="5" type="noConversion"/>
  </si>
  <si>
    <t>市公安局
市委防范办</t>
    <phoneticPr fontId="5" type="noConversion"/>
  </si>
  <si>
    <t>市质量技术
监督局</t>
    <phoneticPr fontId="5" type="noConversion"/>
  </si>
  <si>
    <t>市政府机关
事务管理局</t>
    <phoneticPr fontId="5" type="noConversion"/>
  </si>
  <si>
    <t>市老区建设
促进会
办公室</t>
    <phoneticPr fontId="5" type="noConversion"/>
  </si>
  <si>
    <t>市委机关
事务管理局</t>
    <phoneticPr fontId="5" type="noConversion"/>
  </si>
  <si>
    <t>市政法委
市信访局</t>
    <phoneticPr fontId="5" type="noConversion"/>
  </si>
  <si>
    <t>市  委    
市政法委</t>
    <phoneticPr fontId="5" type="noConversion"/>
  </si>
  <si>
    <t>粮油物资储备支出</t>
    <phoneticPr fontId="3" type="noConversion"/>
  </si>
  <si>
    <t>市卫计委</t>
  </si>
  <si>
    <t>市卫计委</t>
    <phoneticPr fontId="5" type="noConversion"/>
  </si>
  <si>
    <t>市医改办
市卫计委</t>
    <phoneticPr fontId="3" type="noConversion"/>
  </si>
  <si>
    <t>节能环保支出</t>
    <phoneticPr fontId="3" type="noConversion"/>
  </si>
  <si>
    <t>根据《河北财政数据中心建设暨国库支付电子化信息技术方案》，安排资金796万元，主要用于我市数据中心建设，支撑市本级和县区财政业务运行。其中：网络硬件设备510万元、4套软件系统167万元、其他安全设备和软件119万元。</t>
    <phoneticPr fontId="5" type="noConversion"/>
  </si>
  <si>
    <t>1、安排市工信局70万元、国资委70万元，用于重点项目前期费。2、安排市发改委550万元，用于曹妃甸5、6号港池开发、京唐铁路客运专线及“十三五”规划编制等重点项目前期费。</t>
    <phoneticPr fontId="5" type="noConversion"/>
  </si>
  <si>
    <t>市工信局
市国资委
市发改委</t>
    <phoneticPr fontId="3" type="noConversion"/>
  </si>
  <si>
    <t>根据省公安厅要求，我市须完成百万指纹库建设任务，共需资金345万元，其中市公安局新址搬家费中已安排该系统“数据库服务器”经费55万元、“磁盘阵列柜”20万元，还需安排资金270万元，主要用于150万枚指纹库数据库软件、比对处理软件、通讯服务器、比对服务器硬件设备购置及软件服务费等。</t>
    <phoneticPr fontId="5" type="noConversion"/>
  </si>
  <si>
    <t>自2008年起，免除城市区义务教育阶段学生杂费，补助标准：小学255元/生.年，中学330元/生.年，特教2550元/生.年，所需资金由各级财政部门按比例分担，其中：中央50%、省10%、市20%、区20%(其中市属学校由市本级负担40%）。市本级需安排配套资金730万元。</t>
    <phoneticPr fontId="5" type="noConversion"/>
  </si>
  <si>
    <t>1、根据《唐山市科学技术奖励办法》及《实施细则》（2004年市政府6号令），安排科技进步奖励资金100万元。2、根据市委、市政府《关于加快科技创新与改革推进创新型城市建设的实施意见》（唐发[2013]8号）文件规定，评选10个科技创新优秀企业，分别给予一次性10万元奖励；评选10名科技创新拔尖人才，分别给予奖金5万元。需安排创新奖励资金150万元。3、根据市委、市政府《关于加快科技创新与改革推进创新型城市建设的实施意见》（唐发[2013]8号），按照授权专利预期的20%增长速度测算，安排专利补贴资金200万元。4、安排省级院士工作站建设资金100万元，支持省级院士工作站5家，每家20万元。</t>
    <phoneticPr fontId="5" type="noConversion"/>
  </si>
  <si>
    <t>根据市政府《关于文化体制改革的意见》（唐发[2009]22号）文件精神，安排资金1065万元，其中，1、安排资金850万元，用于文化团体发展、剧团的新人培养、剧种传承、公益演出补贴。2、安排资金150万元，用于文广新局向社会购买文化服务。3、安排资金65万元，用于冀东三枝花免费招生。</t>
    <phoneticPr fontId="5" type="noConversion"/>
  </si>
  <si>
    <t>根据市政府《关于印发加强基层人力资源社会保障公共服务平台建设方案的通知》（唐政办函[2014]54号）等文件精神，市级对验收达标的乡镇（街道）公共服务平台建设资金补助6万元/个（不含直管县）。2015—2018年共补助166个，需资金996万元，其中2015年补助47个，安排资金282万元。</t>
    <phoneticPr fontId="5" type="noConversion"/>
  </si>
  <si>
    <t>根据《河北省城镇退役士兵自谋职业实施办法》（冀政办[2004]13号）规定，自谋职业经济补助标准为义务兵9万元、转业士官13.7万元。按照城镇退役士兵307人，转业士官200人，自谋职业率为70%以上，市县按照3:7的分担比例测算，市级需安排补助资金1156万元。（9万元*307人*70%*0.3+13.7万元*200人*70%*0.3）</t>
    <phoneticPr fontId="5" type="noConversion"/>
  </si>
  <si>
    <r>
      <t>根据省政府办公厅《关于做好2015年全省1%人口抽样调查的通知》</t>
    </r>
    <r>
      <rPr>
        <sz val="10"/>
        <rFont val="宋体"/>
        <family val="3"/>
        <charset val="134"/>
      </rPr>
      <t>(</t>
    </r>
    <r>
      <rPr>
        <sz val="10"/>
        <rFont val="宋体"/>
        <family val="3"/>
        <charset val="134"/>
      </rPr>
      <t>冀政办函[2014]77号</t>
    </r>
    <r>
      <rPr>
        <sz val="10"/>
        <rFont val="宋体"/>
        <family val="3"/>
        <charset val="134"/>
      </rPr>
      <t>)</t>
    </r>
    <r>
      <rPr>
        <sz val="10"/>
        <rFont val="宋体"/>
        <family val="3"/>
        <charset val="134"/>
      </rPr>
      <t>文件精神，安排资金60万元，用于全国1%人口抽样调查工作各项支出。</t>
    </r>
    <phoneticPr fontId="5" type="noConversion"/>
  </si>
  <si>
    <t>市卫计委</t>
    <phoneticPr fontId="3" type="noConversion"/>
  </si>
  <si>
    <t>南湖管委会</t>
    <phoneticPr fontId="3" type="noConversion"/>
  </si>
  <si>
    <t>市殡仪馆改造配套道路建设</t>
    <phoneticPr fontId="5" type="noConversion"/>
  </si>
  <si>
    <t>工程预计总投资6.7亿元，分两期建设，第一期公建部分（建设截瘫疗养康复区、优抚医疗区、老年病治疗区、精神康复区、流浪乞讨人员救助区等公共事业服务区），资金来源为市截瘫疗养院土地出让金1亿元、市本级预算安排7000万元。第二期工程以吸收社会投资为主。2015年安排资金800万元，主要用于	临时设施、室外配套设施及工器具购置等。</t>
    <phoneticPr fontId="5" type="noConversion"/>
  </si>
  <si>
    <t>改造提升行动农民体育健身工程</t>
    <phoneticPr fontId="5" type="noConversion"/>
  </si>
  <si>
    <t>组织全市各类全民健身活动、各级社会体育指导员及体育协管员培训</t>
    <phoneticPr fontId="5" type="noConversion"/>
  </si>
  <si>
    <t>根据《关于印发秸秆能源化利用有关文件的通知》（冀农提[2014]12号）精神，推广使用秸秆成型燃料炉具2万户，并配套推广成型燃料压块6万吨，每户补贴100元，需安排资金200万元。</t>
    <phoneticPr fontId="5" type="noConversion"/>
  </si>
  <si>
    <t>根据市政府《关于进一步做好防震减灾相关工作的通知》（办字[2012]78号）文件精神，1、安排资金100万元，用于防震减灾宣传及市、县两级群测群防和应急救援等“六进”项目。2、安排资金50万元，用于地震监测台站维修及设备更新。</t>
    <phoneticPr fontId="5" type="noConversion"/>
  </si>
  <si>
    <t>安排资金110000万元，主要用于新建3座人行过街天桥和站前路（南延）、朝阳西道等部分路段，翻修改造南湖大道、车站路等道路，开展城市绿化提升，加快推进植物园、动物园建设以及2014年城建项目甩尾工程支出。</t>
    <phoneticPr fontId="5" type="noConversion"/>
  </si>
  <si>
    <t>唐山市党员干部廉政基地（办案点）工程建设、配套设备、办公物品购置及试运行资金</t>
    <phoneticPr fontId="3" type="noConversion"/>
  </si>
  <si>
    <t>根据省住建厅、财政厅、发改委《关于做好2014年农村危房改造工作的通知》（冀建村[2014]15号）文件精神，2015年我市农村危房改造任务4000户，按照每户补助500元的标准，安排资金200万元。</t>
    <phoneticPr fontId="5" type="noConversion"/>
  </si>
  <si>
    <t>环境检测实验室建设</t>
    <phoneticPr fontId="3" type="noConversion"/>
  </si>
  <si>
    <t>滦师晋升幼儿师范高等专科学校改扩建项目</t>
    <phoneticPr fontId="3" type="noConversion"/>
  </si>
  <si>
    <t>唐山师范学院滦州分校晋升唐山幼儿师范高等专科学校，需投资13000万元，对现有校舍实施改扩建。2014年已安排改扩建资金4267万元，2015年安排教学楼、学生宿舍及操场建设资金4968万元。</t>
    <phoneticPr fontId="3" type="noConversion"/>
  </si>
  <si>
    <t>唐山师范学院滦州分校</t>
  </si>
  <si>
    <t>市教育局</t>
    <phoneticPr fontId="3" type="noConversion"/>
  </si>
  <si>
    <t>市环境监测站</t>
    <phoneticPr fontId="3" type="noConversion"/>
  </si>
  <si>
    <t>市环保局</t>
    <phoneticPr fontId="3" type="noConversion"/>
  </si>
  <si>
    <t>市国土局</t>
    <phoneticPr fontId="3" type="noConversion"/>
  </si>
  <si>
    <t>人力资源和社会保障市场建设项目</t>
    <phoneticPr fontId="3" type="noConversion"/>
  </si>
  <si>
    <t>市港航管理局</t>
    <phoneticPr fontId="5" type="noConversion"/>
  </si>
  <si>
    <t>12349社区服务热线面向社会招收部分电话接线人员、调度人员、设备维护人员、市场开发人员，共计30人，每人每月工资2000元，房租18万元，设备运营养护经费10万。共需安排资金100万元。</t>
    <phoneticPr fontId="5" type="noConversion"/>
  </si>
  <si>
    <t>根据省政府办公厅《关于加快推进全省数字城市基础建设工作的通知》（办字[2011]74号）、国家测绘地理信息局《关于数字唐山、秦皇岛等市地理空间构架建设推广项目立项的批复》（国测国发[2011]61号）文件，“数字唐山地理空间构架建设项目”由国家测绘地理信息局、河北省地理信息局、唐山市人民政府三方协作，项目立项总额3055万元，目前已完成三期建设。2015年需安排项目四期资金750万元，其中：1、基础数据生产、更新费用540万元。2、配备政务版平台和天地图平台运行费30万元。3、拓展数字城市平台应用180万元。</t>
    <phoneticPr fontId="3" type="noConversion"/>
  </si>
  <si>
    <t>渔业互助保险保费补贴</t>
    <phoneticPr fontId="5" type="noConversion"/>
  </si>
  <si>
    <t>农村饮水安全工程资金</t>
    <phoneticPr fontId="5" type="noConversion"/>
  </si>
  <si>
    <t>解决我市400个村39万农村居民和40所中小学校3.38万师生的饮水不安全问题，改善农村生活环境。</t>
    <phoneticPr fontId="5" type="noConversion"/>
  </si>
  <si>
    <t>市水务局</t>
    <phoneticPr fontId="5" type="noConversion"/>
  </si>
  <si>
    <t>农村面貌提升规划费</t>
    <phoneticPr fontId="5" type="noConversion"/>
  </si>
  <si>
    <t>水利工程建设资金</t>
    <phoneticPr fontId="3" type="noConversion"/>
  </si>
  <si>
    <t>城建外环管理处维修维护项目资金</t>
    <phoneticPr fontId="3" type="noConversion"/>
  </si>
  <si>
    <t>城建外环管理处还贷资金</t>
    <phoneticPr fontId="3" type="noConversion"/>
  </si>
  <si>
    <t>城市公用设施维护资金</t>
    <phoneticPr fontId="3" type="noConversion"/>
  </si>
  <si>
    <t>转播车购置资金</t>
    <phoneticPr fontId="5" type="noConversion"/>
  </si>
  <si>
    <t>市财政局</t>
    <phoneticPr fontId="5" type="noConversion"/>
  </si>
  <si>
    <t>项目名称</t>
    <phoneticPr fontId="5" type="noConversion"/>
  </si>
  <si>
    <t>市国资委  市财政局</t>
    <phoneticPr fontId="5" type="noConversion"/>
  </si>
  <si>
    <t>市工信局</t>
    <phoneticPr fontId="5" type="noConversion"/>
  </si>
  <si>
    <t>市住房公积金管理中心</t>
    <phoneticPr fontId="5" type="noConversion"/>
  </si>
  <si>
    <t>根据省民政厅、财政厅《关于进一步规范孤儿基本生活保障制度的通知》（冀民[2013]67号），孤儿基本生活费由中央、省、市、县四级财政共同承担，即中央财政补助每人每月270元，剩余部分由省、市、县按3:3:4的比例分担。机构抚养每人每月标准1150元、散居孤儿每人每月700元。预计2015年孤儿人数669人，其中机构抚养211人、散居孤儿458人，共需市级补助资金218万元。</t>
    <phoneticPr fontId="5" type="noConversion"/>
  </si>
  <si>
    <r>
      <t>根据省政府《关于完善城乡居民基本养老保险制度的实施意见》（冀政[2014]69号）等文件规定，1、对城乡居民参保缴费人员给予补贴，选择缴费标准100—400元/人.年的财政补贴30元，省、市、县各分担10元，选择缴费标准500—3000元/人.年的财政补贴60元，省、市、县各分担20元。全市缴费人数114.4万人，市级需安排1644万元。2、对60岁以上享受养老金待遇人员给予补贴，2015年基础养老金各级补贴标准增加到中央70元/人.月、省级5元/人.月、市级5元/人.月，全市非直管县领取基础养老金人员人数41.7万元，需市本级安排资金2500万元（41.7万人*5元/人.月*12月）。</t>
    </r>
    <r>
      <rPr>
        <b/>
        <sz val="10"/>
        <rFont val="宋体"/>
        <family val="3"/>
        <charset val="134"/>
      </rPr>
      <t>增加原因：新增基础养老金市级补助。</t>
    </r>
    <phoneticPr fontId="5" type="noConversion"/>
  </si>
  <si>
    <t>根据市总工会、财政局《关于建立唐山市劳动模范生活困难救济基金的通知》(唐工总字[2006]5号)文件精神，安排市级劳动模范生活困难救济金200万元。救济对象为：1、年度内月平均工资（含养老金、退休金）收入低于上年度全省人均月可支配收入的市级职工劳模，人数为150人左右。2、年度内本人因患职业病、重大疾病、慢性疾病自付医药费较高（年度自付医药费5000元以上），造成生活困难的，视困难情况给予2000-10000元补助，人数为280人左右。</t>
    <phoneticPr fontId="5" type="noConversion"/>
  </si>
  <si>
    <t>根据市总工会、财政局《关于建立唐山市劳动模范荣誉基金的通知》（唐工总字[2007]87号）规定，获得一次市劳动模范称号的191人，每年发放1200元（191人*1200元=229200元），获得两次劳模荣誉称号的58人，每年发放1600元（58人*1600=92800元），获得三次及以上劳模称号的39人，每年发放2000元（39人*2000元=78000元）。需安排资金40万元。</t>
    <phoneticPr fontId="5" type="noConversion"/>
  </si>
  <si>
    <t>机关离休干部994人（工商、质监部门下划增加13人），因医疗条件改善和离休干部年龄增长，人均医疗费用不断增加，2015年安排资金5500万元。</t>
    <phoneticPr fontId="3" type="noConversion"/>
  </si>
  <si>
    <r>
      <t>根据省财政厅、人社厅、卫计委《关于编制2015年社会保险基金预算的通知》（冀财社[2014]105号）文件精神，2015年城镇居民医疗保险各级财政补助标准由320元/人.年（中央180元、地方财政140元）提高到360元/人.年（中央204元、地方财政156元）。市本级财政补助由55元/人.年提高到60元/人.年，市本级共有36.96万人参加医保，需资金2218万元；对县区参保人员，市财政补助由15元/人.年提高到20元/人.年，县区共有19.95万人参加医保，需资金399万元。共需安排2617万元。</t>
    </r>
    <r>
      <rPr>
        <b/>
        <sz val="10"/>
        <rFont val="宋体"/>
        <family val="3"/>
        <charset val="134"/>
      </rPr>
      <t>增加原因：补助标准提高。</t>
    </r>
    <phoneticPr fontId="5" type="noConversion"/>
  </si>
  <si>
    <r>
      <t>根据省人社厅、财政厅、卫计委《关于编报2015年社会保险基金预算的通知》（冀财社[2014]105号）文件精神，2015年新型农村合作医疗经费各级财政补助标准由330元/人.年（中央180元、地方财政150元）提高到370元/人.年（中央204元、地方财政166元）。我市参保农业人口227万人（不含5个直管县），市财政补助由55元/人.年提高到65元/人.年，扣除上年结转878万元，需安排资金13877万元（227万人*65元/人.年-878万元），较上年增加1387万元。</t>
    </r>
    <r>
      <rPr>
        <b/>
        <sz val="10"/>
        <rFont val="宋体"/>
        <family val="3"/>
        <charset val="134"/>
      </rPr>
      <t>增加原因：补助标准提高。</t>
    </r>
    <phoneticPr fontId="3" type="noConversion"/>
  </si>
  <si>
    <t>根据原国家环保总局《全国环境监测站建设标准》（环发[2007]56号）要求，中部地区二级环境监测站实验室用房不低于3000平方米。现市监测站办公楼使用面积2400平方米，其中：实验室面积1212平方米、办公用房面积550平方米、设备和药品仓库面积638平方米。2015年开始按上级要求，对办公楼南侧车库和库房进行改造用于实验室，改造费用预计1600万元，所需资金由收取的环境监测费分年度安排。2015年安排资金300万元。</t>
    <phoneticPr fontId="3" type="noConversion"/>
  </si>
  <si>
    <t>三项费计提</t>
    <phoneticPr fontId="5" type="noConversion"/>
  </si>
  <si>
    <t>三项费计提</t>
    <phoneticPr fontId="3" type="noConversion"/>
  </si>
  <si>
    <t>市人社局</t>
    <phoneticPr fontId="5" type="noConversion"/>
  </si>
  <si>
    <t>市民政局</t>
    <phoneticPr fontId="3" type="noConversion"/>
  </si>
  <si>
    <t>农村面貌提升旱厕改造资金</t>
    <phoneticPr fontId="5" type="noConversion"/>
  </si>
  <si>
    <t>总    计</t>
    <phoneticPr fontId="3" type="noConversion"/>
  </si>
  <si>
    <t>西南交大国际学院和研究院项目</t>
    <phoneticPr fontId="3" type="noConversion"/>
  </si>
  <si>
    <t>根据省民政厅、财政厅《河北省救灾储备物资管理办法》（冀民[2003]201号）等文件精神，安排救灾储备库物资补充资金50万元。</t>
    <phoneticPr fontId="5" type="noConversion"/>
  </si>
  <si>
    <t>市检察院大要案专项经费</t>
    <phoneticPr fontId="5" type="noConversion"/>
  </si>
  <si>
    <t>提升我市检察机关的办案质量和速度，有力维护司法公正和党风廉政建设。</t>
    <phoneticPr fontId="5" type="noConversion"/>
  </si>
  <si>
    <t>市检察院</t>
    <phoneticPr fontId="5" type="noConversion"/>
  </si>
  <si>
    <t>行政政法处</t>
    <phoneticPr fontId="5" type="noConversion"/>
  </si>
  <si>
    <t>全面提高检察工作的效率和质量</t>
    <phoneticPr fontId="5" type="noConversion"/>
  </si>
  <si>
    <t>市检察院</t>
    <phoneticPr fontId="5" type="noConversion"/>
  </si>
  <si>
    <t>车管所基建欠款</t>
    <phoneticPr fontId="5" type="noConversion"/>
  </si>
  <si>
    <t>确保车管所能够正常运转，切实为全市人民提供优质、高效的车管服务。</t>
    <phoneticPr fontId="5" type="noConversion"/>
  </si>
  <si>
    <t>市交警支队</t>
    <phoneticPr fontId="5" type="noConversion"/>
  </si>
  <si>
    <t>市公安局</t>
    <phoneticPr fontId="5" type="noConversion"/>
  </si>
  <si>
    <t>行政政法处</t>
    <phoneticPr fontId="5" type="noConversion"/>
  </si>
  <si>
    <t>整体提升市检察院办案侦察指挥水平</t>
    <phoneticPr fontId="5" type="noConversion"/>
  </si>
  <si>
    <t>市检察院</t>
    <phoneticPr fontId="5" type="noConversion"/>
  </si>
  <si>
    <t>市检察院现代化侦查装备经费</t>
    <phoneticPr fontId="5" type="noConversion"/>
  </si>
  <si>
    <t>市检察院在北京、石家庄及周边多地市均设立了异地办案点。安排资金175万元，主要用于办案人员差旅费、通讯费、交通费、办案设备购置和租用费及工作误餐费、夜餐费、查证费、监管“两规”人员费用、会议费等。由非税收入安排。</t>
    <phoneticPr fontId="5" type="noConversion"/>
  </si>
  <si>
    <t>国库支付电子化建设</t>
    <phoneticPr fontId="3" type="noConversion"/>
  </si>
  <si>
    <t>全国1%人口抽样调查资金</t>
    <phoneticPr fontId="3" type="noConversion"/>
  </si>
  <si>
    <t>第三次全国经济普查经费</t>
    <phoneticPr fontId="3" type="noConversion"/>
  </si>
  <si>
    <t>主要用于农村面貌改造提升规划。</t>
    <phoneticPr fontId="3" type="noConversion"/>
  </si>
  <si>
    <t>河道费</t>
    <phoneticPr fontId="3" type="noConversion"/>
  </si>
  <si>
    <t>河道费</t>
    <phoneticPr fontId="3" type="noConversion"/>
  </si>
  <si>
    <t>根据2013年市政府与省气象局签署的《共同推进气象为唐山市经济社会发展服务合作协议》，全年飞机作业费用由唐山、承德、秦皇岛按50%、35%、15%承担，资金由省人工影响天气办公室支配。2015年安排资金340万元。</t>
    <phoneticPr fontId="5" type="noConversion"/>
  </si>
  <si>
    <t>根据省财政厅《关于取消各地粮食风险基金上解基数的通知》（冀财建[2011]568号）文件精神，取消市本级上解资金。按目前粮食储备和政策性挂帐情况，各项支出年需资金2051万元，扣除中央补助市本级粮食风险基金包干基数772万元，安排资金1300万元。</t>
    <phoneticPr fontId="5" type="noConversion"/>
  </si>
  <si>
    <t>根据市委、市政府《关于进一步扩大开放的若干重大措施》文件精神，安排资金1200万元，主要用于：1、招商局650万元，其中：境外10项招商活动220万元、境内20项招商活动260万元、来唐考察客商接待费20万元、委托招商费150万元。2、市大型招商活动420万元。3、商务局50万元，含9个境内外经贸洽谈会（大连软件交易会、东盟贸易博览会、亚欧博览会、中国对外投资合作洽谈会等）。4、台办对台招商接待费50万元。5、其他部门出访经费30万元。</t>
    <phoneticPr fontId="5" type="noConversion"/>
  </si>
  <si>
    <t>艺校暖气网管建设</t>
    <phoneticPr fontId="3" type="noConversion"/>
  </si>
  <si>
    <t>新开滦一中建设资金</t>
    <phoneticPr fontId="3" type="noConversion"/>
  </si>
  <si>
    <t>电影节前期准备资金</t>
    <phoneticPr fontId="3" type="noConversion"/>
  </si>
  <si>
    <t>粮油检测中心设备购置</t>
    <phoneticPr fontId="5" type="noConversion"/>
  </si>
  <si>
    <t>市粮食局</t>
    <phoneticPr fontId="5" type="noConversion"/>
  </si>
  <si>
    <t>安排资金130万元，用于艺校暖气网管更新、电力增容及新楼电梯。</t>
    <phoneticPr fontId="5" type="noConversion"/>
  </si>
  <si>
    <t>根据市委、市政府《关于加快水利改革发展的意见》（唐发[2011]24号）、《唐山市水务发展“十二五”规划》（唐政办函[2011]158号），安排资金100万元，主要用于新打抗旱水源井4眼，改造小泵站2座。</t>
    <phoneticPr fontId="5" type="noConversion"/>
  </si>
  <si>
    <t>根据市政府办公厅《关于鼓励二次产业向一次产业投资发展的指导意见》（唐政办[2014]25号），安排资金100万元，其中：廊坊农产品交易会招商布展70万元，京津冀农业协同发展招商活动以及媒体农业信息宣传30万元。</t>
    <phoneticPr fontId="5" type="noConversion"/>
  </si>
  <si>
    <t>根据市委、市政府《关于深化农村改革加快现代农业发展的实施意见》（唐发[2014]3号），安排资金2000万元，其中：农业科技支撑资金460万元，农业服务体系建设资金830万元，农产品质量安全资金280万元，农业标准化产业园建设资金430万元。</t>
    <phoneticPr fontId="3" type="noConversion"/>
  </si>
  <si>
    <t>根据省财政厅《关于下达2010年国省干线公路日常养护和农村公路养护工程补助资金经费基数的通知》（冀财建[2010]167号），安排资金2002万元，主要用于：1、普通干线公路养护人员工资、日常保洁、小修工程、绿化管护、小型水毁恢复、养护设施维修等构造物的维护经费2168万元。2、农村公路日常养护、路面小修挖补等构造物的维护经费25万元。2015年市交通局将市本级标志标线施划经费下放县区，减少市级资金191万元，需安排资金2002万元。</t>
    <phoneticPr fontId="5" type="noConversion"/>
  </si>
  <si>
    <t>唐丰快速路收费收入安排还贷资金5500万元。</t>
    <phoneticPr fontId="3" type="noConversion"/>
  </si>
  <si>
    <t>整合到产业投资引导基金，支持中小企业发展。</t>
    <phoneticPr fontId="5" type="noConversion"/>
  </si>
  <si>
    <t>商业服务业等支出</t>
    <phoneticPr fontId="3" type="noConversion"/>
  </si>
  <si>
    <t>殡仪馆改造项目总投资1.3亿元，占地面积4.79万平方米，总建筑面积2.76万平方米。财政已安排资金8370万元（目前资金剩余5770万元），按照工程进度，2015年安排资金800万元，用于购置电梯、新建人民公祭堂及周边道路修建等。</t>
    <phoneticPr fontId="5" type="noConversion"/>
  </si>
  <si>
    <t>目前，我市唯一的地表水源是陡河水库，承担市区90%以上的城市供水。由于网箱养鱼，水质较差，为保证城市饮水安全，需改变水源地，由水源地直供城区水厂，减少污染，提高饮水质量。安排资金2000万元，用于项目前期启动。</t>
    <phoneticPr fontId="3" type="noConversion"/>
  </si>
  <si>
    <t>根据《河北省市县政法经费分类保障办法》（冀财行[2010]12号）规定，基层政法部门补助资金由中央、省、市三级负责，中央、省分别设立了政法专项转移支付资金。需市级安排补助资金200万元。</t>
    <phoneticPr fontId="5" type="noConversion"/>
  </si>
  <si>
    <t>根据省物价局、交通运输厅、公安厅《关于规范道路车辆救援服务收费有关问题的通知》（冀价经费[2013]26号）规定，由行政执法派生的停车费用由执法单位承担，列入年度执法成本。2015年安排违法及事故拖停车经费500万元。</t>
    <phoneticPr fontId="5" type="noConversion"/>
  </si>
  <si>
    <t>根据省财政厅、教育厅《关于河北省学前教育资助资金管理暂行办法的通知》（冀财教[2013]178号）文件精神，学前教育资助标准为每生每年500-1000元，资助比例为10%。所需资金中央、地方分别负担60%、40%。地方负担40%分别由市级负担12%、县区负担28%（市本级幼儿园由本级负担40%）。安排资金100万元。</t>
    <phoneticPr fontId="5" type="noConversion"/>
  </si>
  <si>
    <t>2015年基本公共卫生服务经费标准由30元/人.年提高到35元/人.年（中央21元；省对市辖区不予补助，仅对乐亭补助1.4元、原唐海和迁西补助0.7元），市财政补助由4.5元/人提高到5.5元/人。我市现有常住人口431.74万人（不含5个直管县），共需资金2375万元（431.74万人*5.5元/人）。</t>
    <phoneticPr fontId="3" type="noConversion"/>
  </si>
  <si>
    <t>文化广场位于学院南路东侧、市民广场西侧，是2016年世园会重点配套工程。文化广场项目共7个单体建筑，除会展中心、工人文化宫外，其余图书馆、群艺馆、大剧院和档案馆由南湖投资公司作为建设主体，商务中心以世园投资公司为建设主体。南湖投资公司负责的4个建筑总占地225.34亩，总建筑面积12万平米，计划总投资16.22亿元，其中：图书馆投资3.06亿元、大剧院投资9.5亿元、群艺馆投资1.87亿元、档案馆投资1.79亿元。计划2015年10月底竣工。2014年已安排60000万元，2015年安排60000万元。</t>
    <phoneticPr fontId="5" type="noConversion"/>
  </si>
  <si>
    <t>为加快推进世园会工作，进一步完善世园会功能，安排资金15500万元，其中：世园会服务中心建设9500万元、采取PPP模式投资建设会展中心6000万元。</t>
    <phoneticPr fontId="5" type="noConversion"/>
  </si>
  <si>
    <t>4</t>
    <phoneticPr fontId="5" type="noConversion"/>
  </si>
  <si>
    <t>5</t>
    <phoneticPr fontId="5" type="noConversion"/>
  </si>
  <si>
    <t>6</t>
    <phoneticPr fontId="3" type="noConversion"/>
  </si>
  <si>
    <t>二十</t>
    <phoneticPr fontId="3" type="noConversion"/>
  </si>
  <si>
    <t>其他支出</t>
    <phoneticPr fontId="3" type="noConversion"/>
  </si>
  <si>
    <t>1</t>
    <phoneticPr fontId="3" type="noConversion"/>
  </si>
  <si>
    <t>2</t>
    <phoneticPr fontId="3" type="noConversion"/>
  </si>
  <si>
    <t>市环保局</t>
    <phoneticPr fontId="3" type="noConversion"/>
  </si>
  <si>
    <t>市检察院办案侦查技术指挥中心基建欠款</t>
    <phoneticPr fontId="5" type="noConversion"/>
  </si>
  <si>
    <t>主要河流跨界断面治理项目</t>
    <phoneticPr fontId="3" type="noConversion"/>
  </si>
  <si>
    <t>城建税1000万元</t>
    <phoneticPr fontId="3" type="noConversion"/>
  </si>
  <si>
    <t>2015年城建税收入81000万元，安排人员经费15264万元、计提水利基金12150万元（含世园会筹备2000万元）、中小学校舍维修（西南交大7100万元和新开滦一中1000万元）8100万元、城市公用设施维护11662万元、交警消防事业费6474万元、五区城市维护经费25000万元、重点镇建设1000万元、其他城建支出1350万元。</t>
    <phoneticPr fontId="3" type="noConversion"/>
  </si>
  <si>
    <t>其中城建税安排2000万元</t>
    <phoneticPr fontId="3" type="noConversion"/>
  </si>
  <si>
    <t>福利彩票公益金支出项目</t>
    <phoneticPr fontId="3" type="noConversion"/>
  </si>
  <si>
    <t>（二）</t>
    <phoneticPr fontId="3" type="noConversion"/>
  </si>
  <si>
    <t>体育彩票公益金支出项目</t>
    <phoneticPr fontId="3" type="noConversion"/>
  </si>
  <si>
    <t>（三）</t>
    <phoneticPr fontId="3" type="noConversion"/>
  </si>
  <si>
    <t>国有资本经营预算</t>
    <phoneticPr fontId="3" type="noConversion"/>
  </si>
  <si>
    <t>根据《关于印发河北省政策性农业保险试点工作实施方案的通知》（冀政[2011]113号）等文件精神，按照保费比例承担市本级配套资金。其中：1、种植业保险保费补贴6727万元，中央、省、市分别按40%、25%、7.5%负担，需安排资金505万元。2、养殖业保险保费补贴8854万元，中央、省、市分别按50%、15%、10%负担，需安排资金886万元。3、森林保险市级配套资金需40万元，其中：公益林保费259万元，中央、省、市按50%、25%、7.5%负担，需安排资金20万元；商品林保费128万元，中央、省、市按30%、25%、15%负担，需安排资金20万元。以上共计需市财政安排资金1431万元，结合以前年度结存，2015年安排资金1000万元。</t>
    <phoneticPr fontId="5" type="noConversion"/>
  </si>
  <si>
    <t>市农牧局
市林业局
市政府农办 市委农工委</t>
    <phoneticPr fontId="3" type="noConversion"/>
  </si>
  <si>
    <t>市农牧局
市林业局
市政府农办  市委农工委</t>
    <phoneticPr fontId="3" type="noConversion"/>
  </si>
  <si>
    <t>市统计局</t>
    <phoneticPr fontId="5" type="noConversion"/>
  </si>
  <si>
    <t>市委机关
事务管理局  市政府机关
事务管理局</t>
    <phoneticPr fontId="3" type="noConversion"/>
  </si>
  <si>
    <t>市委   
市政府</t>
    <phoneticPr fontId="3" type="noConversion"/>
  </si>
  <si>
    <t>市 委
市政府
市人大 
市政协 
市纪委 
市接待办</t>
    <phoneticPr fontId="5" type="noConversion"/>
  </si>
  <si>
    <t>市委组织部
市委统战部</t>
    <phoneticPr fontId="3" type="noConversion"/>
  </si>
  <si>
    <t>市国土局
各区政府</t>
    <phoneticPr fontId="5" type="noConversion"/>
  </si>
  <si>
    <t>市国土局
各区政府</t>
    <phoneticPr fontId="5" type="noConversion"/>
  </si>
  <si>
    <t xml:space="preserve">市政环卫处
市园林局   </t>
    <phoneticPr fontId="5" type="noConversion"/>
  </si>
  <si>
    <t>市政环卫处
市园林局</t>
    <phoneticPr fontId="5" type="noConversion"/>
  </si>
  <si>
    <t>南湖管委会
南湖投资公司</t>
    <phoneticPr fontId="5" type="noConversion"/>
  </si>
  <si>
    <t>世园会
投资公司
南湖管委会
南湖投资公司</t>
    <phoneticPr fontId="5" type="noConversion"/>
  </si>
  <si>
    <t>市农牧局
市林业局
市政府农办
市委农工委
市财政局</t>
    <phoneticPr fontId="5" type="noConversion"/>
  </si>
  <si>
    <t>市农牧局
市林业局
市政府农办
市委农工委</t>
    <phoneticPr fontId="5" type="noConversion"/>
  </si>
  <si>
    <t>市招商局 
市商务局
市台办
市侨联
市贸促会
市外办等</t>
    <phoneticPr fontId="5" type="noConversion"/>
  </si>
  <si>
    <t>市发改委
市商务局
市财政局等</t>
    <phoneticPr fontId="3" type="noConversion"/>
  </si>
  <si>
    <t>主要用于残疾儿童救助项目和“十项助残工程”康复项目。（一）根据省残联、财政厅《关于下发2015年残疾儿童康复救助市县级任务的通知》（冀残联办[2014]68号）、《河北省贫困残疾儿童康复救助实施办法（试行）》（冀残联办[2014]51号），省下达我市458例救助任务(不含直管县)。1、聋儿康复训练32人。按每人12000元补助,共计38.4万元。2、脑瘫救助32人，每人每年补助康复训练费13200元，共计42.24万元。3、智力残疾儿童、孤独症儿童救助166人，每人年补助康复训练费12000元，共计199.2万元。4、人工耳蜗植入5人，耳蜗新产品17万元/套，共计85万元。5、低视力儿童年救助125人，平均每人补助1000元,共计12.5万元。6、残疾儿童辅具适配98人，平均每人3000元，为有辅助需求残疾儿童装配矫形器、假肢、辅助器具并开展功能训练，共计29.4万元。以上共需资金406.74万元，市县按5:5负担，市财政需安排资金203.4万元。（二）“十项助残工程”康复项目25.5万元，主要用于免费组织供应和租用辅具（全市1416件*180元/人）。以上总计228.9万元。</t>
    <phoneticPr fontId="5" type="noConversion"/>
  </si>
  <si>
    <t>根据民政部、财政部《关于调整部分优抚对象等人员抚恤和生活补助标准的通知》（民发[2014]205号）文件精神，2015年享受补贴人员1670人（不含直管县），共需资金355.16万元，按照中央、省、市、县和组织部党费多级分担的原则，上年结转20万元，市财政需安排资金80万元。</t>
    <phoneticPr fontId="5" type="noConversion"/>
  </si>
  <si>
    <t>根据市财政局、人社局《关于市直机关事业单位职工住宅取暖费补贴发放问题的通知》（唐财[2009]109号）规定，我市城市低保家庭和重点优抚对象享受冬季采暖补贴。市区（路北、路南、古冶、开平、丰润、丰南、高新）城市低保家庭冬季采暖补贴资金由市、区财政各承担50%。市区18548户按每户每采暖季800元的补贴标准，共需市、区两级补贴资金1483.84万元，扣除上年结转62万元，市财政需安排资金680万元。</t>
    <phoneticPr fontId="5" type="noConversion"/>
  </si>
  <si>
    <t>养老保险征收扩面经费</t>
    <phoneticPr fontId="3" type="noConversion"/>
  </si>
  <si>
    <t>根据《关于加快推进居家养老服务中心建设的实施意见（试行）》（冀民[2012]65号）规定，安排运营补贴资金300万。</t>
    <phoneticPr fontId="5" type="noConversion"/>
  </si>
  <si>
    <t>根据省民政厅、财政厅《关于对养老服务机构实行奖补的意见》（冀民[2012]81号）文件规定，安排资金600万元，主要用于一次性建设补贴和床位运营补贴。</t>
    <phoneticPr fontId="5" type="noConversion"/>
  </si>
  <si>
    <t>1、科技服务大厦建设与运转资金300万元。2、根据市科技局、财政局《唐山市工程技术研究中心和重点实验室管理办法》（唐科字[2013]59号），2014年获批省级工程技术研究中心4家、重点实验室1家，每家支持20万元；市级工程技术中心、重点实验室共20家，每家支持10万元。安排工程技术研究中心和重点实验室建设资金300万元（5家*20万元+20家*10万元）。3、根据市科技局、财政局《唐山市大型科研仪器设备共享平台管理暂行办法》（唐科计字[2013]32号），安排大型科研仪器设备共享平台建设资金100万元。4、科技企业孵化器培育建设资金100万元。</t>
    <phoneticPr fontId="5" type="noConversion"/>
  </si>
  <si>
    <t>市政府</t>
    <phoneticPr fontId="5" type="noConversion"/>
  </si>
  <si>
    <t>政府性基金
预算安排</t>
    <phoneticPr fontId="5" type="noConversion"/>
  </si>
  <si>
    <t>一般公共
预算安排</t>
    <phoneticPr fontId="3" type="noConversion"/>
  </si>
  <si>
    <t>单位：万元</t>
  </si>
  <si>
    <t>序号</t>
  </si>
  <si>
    <t>绩效评价</t>
  </si>
  <si>
    <t>功能科目编码</t>
  </si>
  <si>
    <t>经济分类</t>
  </si>
  <si>
    <t>业务处室</t>
  </si>
  <si>
    <t>302</t>
  </si>
  <si>
    <t>302,310</t>
  </si>
  <si>
    <t>310</t>
  </si>
  <si>
    <t>备注</t>
    <phoneticPr fontId="3" type="noConversion"/>
  </si>
  <si>
    <t>303</t>
  </si>
  <si>
    <t>3</t>
  </si>
  <si>
    <t>4</t>
  </si>
  <si>
    <t>5</t>
  </si>
  <si>
    <t>6</t>
  </si>
  <si>
    <t>7</t>
  </si>
  <si>
    <t>8</t>
  </si>
  <si>
    <t>9</t>
  </si>
  <si>
    <t>农业处</t>
  </si>
  <si>
    <t>市农牧局</t>
  </si>
  <si>
    <t>农业有害生物监测防控项目</t>
  </si>
  <si>
    <t>市委农工委</t>
  </si>
  <si>
    <t>302,399</t>
  </si>
  <si>
    <t>市农牧局</t>
    <phoneticPr fontId="5" type="noConversion"/>
  </si>
  <si>
    <t>市农牧局</t>
    <phoneticPr fontId="5" type="noConversion"/>
  </si>
  <si>
    <t>新型职业农民培育项目</t>
    <phoneticPr fontId="5" type="noConversion"/>
  </si>
  <si>
    <t>市农牧局</t>
    <phoneticPr fontId="5" type="noConversion"/>
  </si>
  <si>
    <t>农业生物质能综合利用项目</t>
    <phoneticPr fontId="5" type="noConversion"/>
  </si>
  <si>
    <t>市新能源办公室</t>
    <phoneticPr fontId="5" type="noConversion"/>
  </si>
  <si>
    <t>森林防火装备物资购置项目</t>
    <phoneticPr fontId="5" type="noConversion"/>
  </si>
  <si>
    <t>市林业局</t>
    <phoneticPr fontId="5" type="noConversion"/>
  </si>
  <si>
    <t>森林病虫害防治项目</t>
    <phoneticPr fontId="5" type="noConversion"/>
  </si>
  <si>
    <t>市节约用水办公室</t>
    <phoneticPr fontId="5" type="noConversion"/>
  </si>
  <si>
    <t>市水务局</t>
    <phoneticPr fontId="5" type="noConversion"/>
  </si>
  <si>
    <t>市滦河下游灌溉管理处</t>
    <phoneticPr fontId="5" type="noConversion"/>
  </si>
  <si>
    <t>市气象局</t>
    <phoneticPr fontId="5" type="noConversion"/>
  </si>
  <si>
    <t>市气象局</t>
    <phoneticPr fontId="5" type="noConversion"/>
  </si>
  <si>
    <t>人工影响天气项目</t>
    <phoneticPr fontId="5" type="noConversion"/>
  </si>
  <si>
    <t>农合联建设补助项目</t>
    <phoneticPr fontId="5" type="noConversion"/>
  </si>
  <si>
    <t>农业综合开发项目</t>
    <phoneticPr fontId="5" type="noConversion"/>
  </si>
  <si>
    <t>市财政局</t>
    <phoneticPr fontId="5" type="noConversion"/>
  </si>
  <si>
    <t>农业处</t>
    <phoneticPr fontId="5" type="noConversion"/>
  </si>
  <si>
    <t>自我扶贫开发项目</t>
    <phoneticPr fontId="5" type="noConversion"/>
  </si>
  <si>
    <t>市民政局</t>
    <phoneticPr fontId="5" type="noConversion"/>
  </si>
  <si>
    <t>农村土地承包经营权确权登记颁证项目</t>
    <phoneticPr fontId="5" type="noConversion"/>
  </si>
  <si>
    <t>市农工委</t>
    <phoneticPr fontId="5" type="noConversion"/>
  </si>
  <si>
    <t>市政府农办</t>
    <phoneticPr fontId="5" type="noConversion"/>
  </si>
  <si>
    <t>市农牧局</t>
    <phoneticPr fontId="5" type="noConversion"/>
  </si>
  <si>
    <t>奶牛良种繁育补贴项目</t>
    <phoneticPr fontId="5" type="noConversion"/>
  </si>
  <si>
    <t>国家重点防护林工程建设项目</t>
    <phoneticPr fontId="5" type="noConversion"/>
  </si>
  <si>
    <t>市林业局</t>
    <phoneticPr fontId="5" type="noConversion"/>
  </si>
  <si>
    <t>市气象局</t>
    <phoneticPr fontId="5" type="noConversion"/>
  </si>
  <si>
    <t>唐山市人民政府与中国农业大学合作项目</t>
    <phoneticPr fontId="5" type="noConversion"/>
  </si>
  <si>
    <t>市政府农办</t>
    <phoneticPr fontId="5" type="noConversion"/>
  </si>
  <si>
    <t>市水务局</t>
    <phoneticPr fontId="5" type="noConversion"/>
  </si>
  <si>
    <t>抗旱工程项目</t>
    <phoneticPr fontId="5" type="noConversion"/>
  </si>
  <si>
    <t>病险水闸除险加固项目</t>
    <phoneticPr fontId="5" type="noConversion"/>
  </si>
  <si>
    <t>市区河道监管维护资金</t>
    <phoneticPr fontId="5" type="noConversion"/>
  </si>
  <si>
    <t>防汛抗旱物资储备及管理项目</t>
    <phoneticPr fontId="5" type="noConversion"/>
  </si>
  <si>
    <t>市防汛抗旱物资管理站</t>
    <phoneticPr fontId="5" type="noConversion"/>
  </si>
  <si>
    <t>水土保持项目</t>
    <phoneticPr fontId="5" type="noConversion"/>
  </si>
  <si>
    <t>森林植被恢复项目</t>
    <phoneticPr fontId="5" type="noConversion"/>
  </si>
  <si>
    <t>森林植被恢复费</t>
    <phoneticPr fontId="5" type="noConversion"/>
  </si>
  <si>
    <t>动物疫病防治资金</t>
    <phoneticPr fontId="5" type="noConversion"/>
  </si>
  <si>
    <t>水费</t>
    <phoneticPr fontId="5" type="noConversion"/>
  </si>
  <si>
    <t>生猪规模化养殖场无害化处理补助项目</t>
    <phoneticPr fontId="5" type="noConversion"/>
  </si>
  <si>
    <t>世园会气象保障服务系统项目</t>
    <phoneticPr fontId="5" type="noConversion"/>
  </si>
  <si>
    <t>渔业资源增殖放流项目资金</t>
    <phoneticPr fontId="5" type="noConversion"/>
  </si>
  <si>
    <t>水资源费安排支出</t>
    <phoneticPr fontId="5" type="noConversion"/>
  </si>
  <si>
    <t>中央电视台天气预报制作费</t>
    <phoneticPr fontId="5" type="noConversion"/>
  </si>
  <si>
    <t>冀东飞机人工增雨综合业务工程</t>
    <phoneticPr fontId="5" type="noConversion"/>
  </si>
  <si>
    <t>农业招商资金</t>
    <phoneticPr fontId="5" type="noConversion"/>
  </si>
  <si>
    <t>完成我市造林净增绿化面积26万亩，森林覆盖率新增1.1个百分点，有效改善我市生态环境。</t>
    <phoneticPr fontId="5" type="noConversion"/>
  </si>
  <si>
    <t>滦下灌区续建市级配套</t>
    <phoneticPr fontId="5" type="noConversion"/>
  </si>
  <si>
    <t>完成4座病险泵站和7座病险水库的除险加固工程，解决水利工程安全隐患，保障人民群众的生命财产安全。</t>
    <phoneticPr fontId="5" type="noConversion"/>
  </si>
  <si>
    <t>实施林业病虫害飞防作业110万亩，控制森林病虫害发生面积不超过4.3‰。</t>
    <phoneticPr fontId="5" type="noConversion"/>
  </si>
  <si>
    <t>确保防洪、供水安全。提高库区周边移民村镇居民的生产生活水平。</t>
    <phoneticPr fontId="5" type="noConversion"/>
  </si>
  <si>
    <t>提高我市的知名度，推动我市沿海外向型经济的快速发展。</t>
    <phoneticPr fontId="5" type="noConversion"/>
  </si>
  <si>
    <t>增加全市节水灌溉面积，增加农田林网防护面积，扩大良种种植面积，扶持农业产业化项目建设。</t>
    <phoneticPr fontId="5" type="noConversion"/>
  </si>
  <si>
    <t>有效切断病死猪病原的传播扩散，降低农民从事养殖业的风险，改善生态环境，维护人民身体健康，推动畜禽养殖业的健康发展。</t>
    <phoneticPr fontId="5" type="noConversion"/>
  </si>
  <si>
    <t>推广使用奶牛优良冻精50余万支，提高母牛配种率、受胎率和母犊的出生率，减少公犊养殖成本等，有效促进我市奶牛养殖业发展。</t>
    <phoneticPr fontId="5" type="noConversion"/>
  </si>
  <si>
    <t>为世园会气象保障直接提供技术支撑与服务。</t>
    <phoneticPr fontId="5" type="noConversion"/>
  </si>
  <si>
    <t>重点解决现代农业发展科学规划、农牧业标准化生产、农畜产品精深加工、动植物品种选育、绿色食品标准推进和食品安全保障技术、动植物重大疫病综合防治技术，农业节水灌溉技术、生态治理等方面的科技难题，提升唐山市科技创新能力。</t>
    <phoneticPr fontId="5" type="noConversion"/>
  </si>
  <si>
    <t>加强市区河道监管及维护，消除河道安全隐患，确保汛期行洪安全。</t>
    <phoneticPr fontId="5" type="noConversion"/>
  </si>
  <si>
    <t>动物防疫协助员和村级农业技术员补贴</t>
    <phoneticPr fontId="5" type="noConversion"/>
  </si>
  <si>
    <t>扶持村级”两员”队伍，提升服务质量，促进农业技术推广。</t>
    <phoneticPr fontId="5" type="noConversion"/>
  </si>
  <si>
    <t>维护水资源实时监控系统正常运行、建设全市水功能区水质自动监测系统、推广节水措施、开展节约保护水资源宣传，继续保持“全国节水型城市”称号。</t>
    <phoneticPr fontId="5" type="noConversion"/>
  </si>
  <si>
    <t>主要用于2016年世园会期间设备购置、通信网络布置、气象信息监测、显示系统安装等。</t>
    <phoneticPr fontId="5" type="noConversion"/>
  </si>
  <si>
    <t>实施抗旱工程，年增加抗旱灌溉面积0.683万亩，增强农田抵御旱灾能力。</t>
    <phoneticPr fontId="5" type="noConversion"/>
  </si>
  <si>
    <t>对4个病险水闸（丰南区的涧河防潮闸、西排干防潮闸；丰润区的白官屯新闸和旧闸）进行除险加固，使其恢复防洪、蓄水能力，保护当地群众安全度汛和农田灌溉。</t>
    <phoneticPr fontId="5" type="noConversion"/>
  </si>
  <si>
    <t>编制水土保持规划，指导水土保持实践，使，防止4000多亩农田水土流失，改善项目区生态环境。</t>
    <phoneticPr fontId="5" type="noConversion"/>
  </si>
  <si>
    <t xml:space="preserve">整地、造林、抚育、护林防火、病虫害防治、资源管护等，改善区域生态环境、促进当地产业发展和农民增收致富。 </t>
    <phoneticPr fontId="5" type="noConversion"/>
  </si>
  <si>
    <t>合计数</t>
    <phoneticPr fontId="5" type="noConversion"/>
  </si>
  <si>
    <t>农业产业化引导资金</t>
    <phoneticPr fontId="5" type="noConversion"/>
  </si>
  <si>
    <t>农村面貌改造提升</t>
    <phoneticPr fontId="5" type="noConversion"/>
  </si>
  <si>
    <t>根据市政府《关于进一步加强森林防火工作的意见》（唐政发[2012]11号），安排资金300万元，用于购置灭火机、油锯、切割机、头盔、扑火服等必要的森林防火物资。</t>
    <phoneticPr fontId="5" type="noConversion"/>
  </si>
  <si>
    <t>陡河水库水利工程维护与环境整治项目</t>
    <phoneticPr fontId="5" type="noConversion"/>
  </si>
  <si>
    <t>泵站、中小水库除险加固项目</t>
    <phoneticPr fontId="5" type="noConversion"/>
  </si>
  <si>
    <t>市水务局</t>
    <phoneticPr fontId="5" type="noConversion"/>
  </si>
  <si>
    <t>购置土工布排体15200平方米，叉车1台，救生圈 100 个，增强我市防汛物资储备数量；全年防汛物资储备物资维护保养4次，防汛库房维修2次，调运、装卸防汛物资5-10次，提高防汛物资的安全性、稳定性，充分发挥防汛物资的功能效益。</t>
    <phoneticPr fontId="5" type="noConversion"/>
  </si>
  <si>
    <t>激励渔民入保积极性，提高渔民防灾、抗灾能力，促进渔业生产健康持续发展。</t>
    <phoneticPr fontId="5" type="noConversion"/>
  </si>
  <si>
    <t>市农牧局</t>
    <phoneticPr fontId="5" type="noConversion"/>
  </si>
  <si>
    <t>唐山市综改办</t>
  </si>
  <si>
    <t>美丽乡村试点村主街道硬化率、亮化率、绿化率分别达到100%；一般村项目村内道路、亮化、绿化、净化面积增加，档次得到明显提升。预计可争取中央、省级财政奖补资金1.8—2.0亿元。全市预计可硬化村内道路1500公里，安装路灯1万盏，建设村民活动场所近200个，植树20余万株，新建垃圾收集点300个，打机电井50眼，埋设引水管线40万米。全市农村受益人口近200万人。县区满意度90%以上。</t>
    <phoneticPr fontId="5" type="noConversion"/>
  </si>
  <si>
    <t>丰南区等13个非省直管县区</t>
    <phoneticPr fontId="5" type="noConversion"/>
  </si>
  <si>
    <t xml:space="preserve">降低畜禽死亡率，保障畜牧业持续稳定健康发展。 </t>
    <phoneticPr fontId="5" type="noConversion"/>
  </si>
  <si>
    <t>根据省政府《关于促进海洋渔业可持续发展的实施意见》（冀政[2013]71号），安排渔业资源增殖放流资金50万元，用于我市近海、潘大水库、滦河等公共水域放流中国对虾、梭子蟹等各类优质水产苗种。</t>
    <phoneticPr fontId="5" type="noConversion"/>
  </si>
  <si>
    <t>改善海洋生态环境，提高捕捞渔民收入。</t>
    <phoneticPr fontId="5" type="noConversion"/>
  </si>
  <si>
    <t>支持专业大户家庭农场、农业龙头企业、农民合作社等新型农业经营主体，推动我市现代农业发展。</t>
    <phoneticPr fontId="5" type="noConversion"/>
  </si>
  <si>
    <t>加强病虫害监测预警、促进粮食稳定增产和种植业协调发展。</t>
    <phoneticPr fontId="5" type="noConversion"/>
  </si>
  <si>
    <t>培养一批具有较强市场意识，懂经营、会管理、有技术的新型职业农民。</t>
    <phoneticPr fontId="5" type="noConversion"/>
  </si>
  <si>
    <t>年可消化秸秆6万吨，节标煤3万吨，减排二氧化碳7.8万吨。</t>
    <phoneticPr fontId="5" type="noConversion"/>
  </si>
  <si>
    <t>有效地提高我市森林防火能力和水平，控制森林火灾发生面积不超过0.3‰。</t>
    <phoneticPr fontId="5" type="noConversion"/>
  </si>
  <si>
    <t>滦河下游灌溉管理处水费收入安排支出。其中：陡河水库枢纽工程及库区基础设施维修维护资金723万元，水库周边问题处理资金190万元，水源地水质保护资金130万元，燃煤锅炉改造资金399万元。</t>
    <phoneticPr fontId="5" type="noConversion"/>
  </si>
  <si>
    <t>实现年增加降水50至100毫米，增加蓄水7亿至13亿立方米。</t>
    <phoneticPr fontId="5" type="noConversion"/>
  </si>
  <si>
    <t>根据省政府办公厅《关于进一步加强人工影响天气工作的实施意见》（冀政办[2012]24号），安排资金130万元，其中：增雨火箭弹购置及日常维护113万元，自动雨量监测点维护17万元。</t>
    <phoneticPr fontId="5" type="noConversion"/>
  </si>
  <si>
    <t>对局部大气进行人工影响，提高自然降水总量，缓解我市水资源供需紧张矛盾。</t>
    <phoneticPr fontId="5" type="noConversion"/>
  </si>
  <si>
    <t>切实发挥农合联对各类农民合作经济组织的引导作用。</t>
    <phoneticPr fontId="5" type="noConversion"/>
  </si>
  <si>
    <t>对34个相对贫困村实施帮扶，逐步缩短农民的贫富差距，实现区域、城乡协调发展。</t>
    <phoneticPr fontId="5" type="noConversion"/>
  </si>
  <si>
    <t>建立统一、规范的农村土地承包经营权登记管理系统，实现农村土地承包经营权登记管理信息化。</t>
    <phoneticPr fontId="5" type="noConversion"/>
  </si>
  <si>
    <t>积极筹备组织省廊交会和市招商会，多途径展示我市农业发展成果，扩大农业对外开放。</t>
    <phoneticPr fontId="5" type="noConversion"/>
  </si>
  <si>
    <t>该项目对输水干渠10公里进行整治，恢复原有断面，两岸进行浆砌石挡土墙固岸防护、防渗。工程完工后，年可节水800万立方米，提高灌区水的有效利用率和灌溉保证率。</t>
    <phoneticPr fontId="5" type="noConversion"/>
  </si>
  <si>
    <t>根据《唐山市水务发展“十二五”规划》（唐政办函[2011]158号），安排资金350万元，其中：汉沽、芦台、丰南、曹妃甸的4座泵站更新改造资金150万元；迁西、丰润的7座病险水库除险加固资金200万元。</t>
    <phoneticPr fontId="5" type="noConversion"/>
  </si>
  <si>
    <t xml:space="preserve">对在汛期期间的水毁工程进行应急处理，保证水利工程安全度汛，保证人民群众的生命财产安全。
</t>
    <phoneticPr fontId="5" type="noConversion"/>
  </si>
  <si>
    <t>社保处</t>
  </si>
  <si>
    <t>提高城乡居民社会养老保险参保缴费率和广大群众参保积极性，，参保率98%，发放率99%，缴费补贴标准和养老金补贴标准居全省第一。</t>
    <phoneticPr fontId="5" type="noConversion"/>
  </si>
  <si>
    <t>就业专项补助资金</t>
  </si>
  <si>
    <t>市财政局</t>
    <phoneticPr fontId="5" type="noConversion"/>
  </si>
  <si>
    <t>在职职工死亡抚恤丧葬费</t>
  </si>
  <si>
    <t>严格按照国家、省、市规定的标准发放在职职工死亡抚恤金和丧葬费，保证死者家属第一时间得到慰问金。</t>
  </si>
  <si>
    <t>市直各单位</t>
  </si>
  <si>
    <t>老复员军人生活和抚恤补助资金</t>
  </si>
  <si>
    <t>提高全市6.67万名优抚对象基本生活水平，改善生活条件。</t>
  </si>
  <si>
    <t>市民政局</t>
  </si>
  <si>
    <t>城镇退役士兵待分配期间生活补助</t>
  </si>
  <si>
    <t>国家退伍安置政策进一步落到实处，全市受益的退役士兵（士官）达到2500余人。</t>
  </si>
  <si>
    <t>城镇退役士兵自谋职业经济补助费</t>
  </si>
  <si>
    <t>国家的退伍安置政策进一步落到实处，全市受益的退役士兵（士官）达到500余人。</t>
  </si>
  <si>
    <t>自主就业退役士兵一次性经济补助费</t>
  </si>
  <si>
    <t>通过给退役士兵发放一次性经济补助金使国家的退伍安置政策进一步落到实处。全市受益的退役士兵（士官）达到1950余人。</t>
  </si>
  <si>
    <t>自主择业军转干部取暖费</t>
  </si>
  <si>
    <t>大学生村医补助资金</t>
  </si>
  <si>
    <t>抗战前期企业离休干部养老金补贴资金</t>
  </si>
  <si>
    <t>新型农村合作医疗补助资金</t>
  </si>
  <si>
    <t>实行乡村一体化管理的行政村卫生室实行药品零差率销售村医补助资金</t>
  </si>
  <si>
    <t>残疾人事业费</t>
  </si>
  <si>
    <t>市级劳动模范荣誉基金</t>
  </si>
  <si>
    <t>市级劳动模范救济金</t>
  </si>
  <si>
    <t>市属企事业离休干部医疗费</t>
  </si>
  <si>
    <t>城镇居民医疗保险补助资金</t>
  </si>
  <si>
    <t>第八医院</t>
  </si>
  <si>
    <t>贫困重度残疾人生活补贴资金</t>
  </si>
  <si>
    <t>基层人力资源社会保障公共服务平台建设专项资金</t>
  </si>
  <si>
    <t>47个乡镇（街道）劳动就业保障服务所服务场所建筑面积最小不低于100平方米。群众满意度100%。</t>
    <phoneticPr fontId="5" type="noConversion"/>
  </si>
  <si>
    <t>充分发挥民政部门保障民生、救助弱势群体的职能作用，帮助全市困难家庭大学新生顺利入学，鼓励优秀学子刻苦学习、完成学业</t>
  </si>
  <si>
    <t>科技平台建设补助</t>
    <phoneticPr fontId="5" type="noConversion"/>
  </si>
  <si>
    <t>相关单位</t>
    <phoneticPr fontId="5" type="noConversion"/>
  </si>
  <si>
    <t>市科技局</t>
    <phoneticPr fontId="5" type="noConversion"/>
  </si>
  <si>
    <t>39999</t>
  </si>
  <si>
    <t>教科文处</t>
  </si>
  <si>
    <t>科技奖励资金及专利补贴</t>
  </si>
  <si>
    <t xml:space="preserve">调动科技人员科技创新的积极性，造科技创新优良环境。提高水平。专利申请及授权数量将快速增长；减轻专利权人研发经济负担。
</t>
    <phoneticPr fontId="5" type="noConversion"/>
  </si>
  <si>
    <t>公益（公共）技术示范和推广</t>
    <phoneticPr fontId="5" type="noConversion"/>
  </si>
  <si>
    <t>科技风险投资公司资本金</t>
    <phoneticPr fontId="5" type="noConversion"/>
  </si>
  <si>
    <t>文化事业发展专项资金</t>
  </si>
  <si>
    <t xml:space="preserve">保障人民群众的基本文化权益；推动唐山文化大发展大繁荣；提升演艺集团人才队伍建设；丰富人民群众文化生活。
</t>
  </si>
  <si>
    <t>市文广新局</t>
    <phoneticPr fontId="5" type="noConversion"/>
  </si>
  <si>
    <t>农村文化专项资金</t>
  </si>
  <si>
    <t xml:space="preserve">推动公共文化发展，实现文化惠民；让老百姓家门口看到优秀电影，切实享受文化发展的成果；推动农村群众文化活动的开展。
</t>
  </si>
  <si>
    <t>相关县区</t>
    <phoneticPr fontId="5" type="noConversion"/>
  </si>
  <si>
    <t>文图两馆免费开放市级补助经费</t>
  </si>
  <si>
    <t>确保公共图书馆、群艺馆（站）免费开放后正常运转；提供基本公共文化服务；满足人民群众正常文化需求。</t>
    <phoneticPr fontId="5" type="noConversion"/>
  </si>
  <si>
    <t>计划生育特殊家庭关怀救助金（市提标扩面部分）</t>
  </si>
  <si>
    <t>按照《唐山市人民政府关于关怀救助计划生育特殊家庭的意见》（唐政发[2013]10号）文件规定，2015年纳入特扶的约有6078人（不含直管县），其中符合提标人数约有3827人（不含直管县），其中独生子女死亡父母人数为2285人，需提标资金1083万元；独生子女伤残父母人数为1542。</t>
    <phoneticPr fontId="5" type="noConversion"/>
  </si>
  <si>
    <t>相关县区</t>
  </si>
  <si>
    <t>计划生育家庭奖扶特扶资金</t>
  </si>
  <si>
    <t>2015年全市约有100750人享受计划生育家庭奖扶政策，有6431人享受计划生育家庭特扶政策，有185个家庭享受独生子女意外死亡一次性救助政策、特别扶助共需资金255万元；独生子女意外死亡一次性救助260万元；市属企业与单位解除劳动合同和单位破产等原因不存在独生子女父母退休一次性奖励300万元；以上总计共需资金1620万元。</t>
    <phoneticPr fontId="5" type="noConversion"/>
  </si>
  <si>
    <t>人口和计划生育免费孕前优生健康检查项目资金</t>
  </si>
  <si>
    <t>农村已婚育龄妇女免费服务进档升级资金</t>
  </si>
  <si>
    <t>科普专项经费</t>
  </si>
  <si>
    <t>普及科普知识，开展学术交流，调高全民科学素质。</t>
  </si>
  <si>
    <t>30299</t>
  </si>
  <si>
    <t>营造防震减灾宣传教育活动的良好氛围，让广大民众对地震科普知识有更深入的了解，更深刻的认识到防震减灾的必要性和重要性。</t>
    <phoneticPr fontId="5" type="noConversion"/>
  </si>
  <si>
    <t>市地震局</t>
  </si>
  <si>
    <t>市地震局</t>
    <phoneticPr fontId="5" type="noConversion"/>
  </si>
  <si>
    <t>校舍安全工程资金</t>
  </si>
  <si>
    <t>确保校舍建设标准达到国家规范，确保师生安全。</t>
  </si>
  <si>
    <t>开滦二中</t>
  </si>
  <si>
    <t>市教育局</t>
  </si>
  <si>
    <t>原民办代课教师教龄补助市级配套资金</t>
  </si>
  <si>
    <t>及时、足额发放民办代课教师补助，提高原民办代课教师生活水平。</t>
  </si>
  <si>
    <t>社区教育补助资金</t>
  </si>
  <si>
    <t>满足社区居民终身学习需求，不断提高社区居民素质。</t>
  </si>
  <si>
    <t>名师工程专项资金</t>
  </si>
  <si>
    <t>培养我市顶尖教育团队，带动全市教师提高教学水平。</t>
  </si>
  <si>
    <t>改善各类职业教育学校办学条件，促进职业教育健康快速发展，满足经济社会发展需要。</t>
  </si>
  <si>
    <t>相关学校</t>
  </si>
  <si>
    <t>学前教育困难家庭资助配套资金</t>
  </si>
  <si>
    <t>及时足额发放贫困家庭入园幼儿生活补助，促进教育公平。</t>
  </si>
  <si>
    <t>相关幼儿园</t>
  </si>
  <si>
    <t>普通高中家庭经济困难学生资助配套资金</t>
  </si>
  <si>
    <t>及时、足额下达资助资金，帮助贫困家庭学子顺利完成学业。</t>
  </si>
  <si>
    <t>普通高校助学贷款风险保障和贴息资金</t>
  </si>
  <si>
    <t>提供风险保障和贴息资金，确保贫困家庭学子不因家庭贫困而失学。</t>
  </si>
  <si>
    <t>市属高校</t>
  </si>
  <si>
    <t>中等职业学校家庭经济困难学生资助配套资金</t>
  </si>
  <si>
    <t>及时足额发放资助资金，帮助贫困学子顺利完成学业。</t>
  </si>
  <si>
    <t>城市义务教育免杂费补助</t>
  </si>
  <si>
    <t>落实免杂费政策，确保城市区中小学生享受免费教育</t>
  </si>
  <si>
    <t>农村义务教育保障专项经费</t>
  </si>
  <si>
    <t>满足农村义务教育阶段学校日常运转需要，逐步提高办学水平</t>
  </si>
  <si>
    <t>民办中职学校免学费补助资金</t>
  </si>
  <si>
    <t>实施免学费政策，吸引更多学子接受职业教育，促进职业教育发展</t>
  </si>
  <si>
    <t>教育还贷资金</t>
  </si>
  <si>
    <t>及时足额偿还贷款，维护政府信誉</t>
  </si>
  <si>
    <t>师范学院多功能体育场馆建设资金</t>
  </si>
  <si>
    <t>完善教学设施，改善办学条件</t>
  </si>
  <si>
    <t>师范学院</t>
  </si>
  <si>
    <t>党校青年干部培训专项资金</t>
  </si>
  <si>
    <t>根据《中国共产党党校工作条例》第54条，安排党校培训经费200万元（其中市委统战部20万元），用于组织青年干部培训。</t>
  </si>
  <si>
    <t>春秋季各举办4期培训班，培训350人次。</t>
  </si>
  <si>
    <t>市委党校</t>
  </si>
  <si>
    <t>老放映员生活补助资金</t>
  </si>
  <si>
    <t>维护社会稳定，积极改善民生；推进和谐河北建设；解决原乡镇（公社）老放映员的历史遗留问题。</t>
  </si>
  <si>
    <t>市体育局</t>
    <phoneticPr fontId="5" type="noConversion"/>
  </si>
  <si>
    <t>31006</t>
  </si>
  <si>
    <t>落实奥运争光计划</t>
  </si>
  <si>
    <t>培养体育后备人才，争取在世界级比赛中取得优异成绩。</t>
  </si>
  <si>
    <t>提升农村面貌，改善农村健身场所，提高农民健身意识和身体素质。</t>
  </si>
  <si>
    <t>市中心城区公共运动场地建设及体育器材购置</t>
  </si>
  <si>
    <t>改善城市居民健身环境，提升全民健身意识，和提高全民身体素质。</t>
  </si>
  <si>
    <t>满足日常教学和训练需求，为培养高水平体育后备人才做好基础工作。</t>
  </si>
  <si>
    <t>县区体彩公益金补贴经费</t>
  </si>
  <si>
    <t>推动了《全民健身条例》和《全民健身计划（2011-2015年）》在我市的深入实施，加快了我市全民健身公共服务体系建设。</t>
  </si>
  <si>
    <t>体育艺术活动经费</t>
  </si>
  <si>
    <t>用于唐山市中学生运动会、中学生篮球赛，及学科优质课评比等。</t>
  </si>
  <si>
    <t>提高学生身体素质，提高体育艺术课程教学水平。</t>
  </si>
  <si>
    <t>参加省年度青少年比赛</t>
  </si>
  <si>
    <t>参加好省年度青少年比赛对提高我市竞技体育水平，对进一步发现和培养优秀青少年体育后备人才，带动群众体育和全民健身运动的快速发展。</t>
  </si>
  <si>
    <t>乡村青少年宫运转经费</t>
  </si>
  <si>
    <t>政策性农业保险保费补贴</t>
    <phoneticPr fontId="5" type="noConversion"/>
  </si>
  <si>
    <t>降低农业生产经营风险，减轻农业灾害损失；弥补救灾资金不足，减轻灾后政府筹措资金的压力；建立农业生产风险分散机制，增强农业防范风险的能力；保障农业收入的稳定，保障农业投资的安全，改善农民的信贷地位和经济地位，促进全市农业生产持续稳定健康发展。</t>
    <phoneticPr fontId="5" type="noConversion"/>
  </si>
  <si>
    <t>303</t>
    <phoneticPr fontId="4" type="noConversion"/>
  </si>
  <si>
    <t>金融处</t>
    <phoneticPr fontId="5" type="noConversion"/>
  </si>
  <si>
    <t>唐山学院</t>
    <phoneticPr fontId="5" type="noConversion"/>
  </si>
  <si>
    <t>市教育局</t>
    <phoneticPr fontId="5" type="noConversion"/>
  </si>
  <si>
    <t>政府性外债还贷准备金</t>
  </si>
  <si>
    <t>市财政局</t>
  </si>
  <si>
    <t>涉外处</t>
  </si>
  <si>
    <t>进一步推介和宣传唐山投资环境及产业优势，形成年有大型展会、季有重点活动、月有团组出访的招商格局。</t>
    <phoneticPr fontId="3" type="noConversion"/>
  </si>
  <si>
    <t>加强我市与国外友好城市的交流交往，促进经济合作和科技交流。</t>
    <phoneticPr fontId="5" type="noConversion"/>
  </si>
  <si>
    <t>服务业引导资金</t>
  </si>
  <si>
    <t>服务业占GDP比重进一步提高，带动就业能力不断提升。</t>
    <phoneticPr fontId="3" type="noConversion"/>
  </si>
  <si>
    <t>带动旅游、交通、住宿、餐饮业发展；组织企业参加展会，扩大销售市场。</t>
    <phoneticPr fontId="5" type="noConversion"/>
  </si>
  <si>
    <t>市贸促会</t>
  </si>
  <si>
    <t>唐山（中国）陶瓷博览会经费</t>
  </si>
  <si>
    <t xml:space="preserve">自1998年我市举办首届唐山（中国）陶瓷博览会起设立该资金,用于招商招展、场租、接待等费用。每年财政安排200万元，包干使用。  </t>
    <phoneticPr fontId="5" type="noConversion"/>
  </si>
  <si>
    <t>实现我市陶瓷产业的可持续发展，培育陶瓷人才、推进陶瓷产业创新。</t>
    <phoneticPr fontId="5" type="noConversion"/>
  </si>
  <si>
    <t>驻外招商联络处经费</t>
  </si>
  <si>
    <t>推介我市投资环境优势及重点招商项目，吸引客商达成投资意向。</t>
    <phoneticPr fontId="3" type="noConversion"/>
  </si>
  <si>
    <t>市招商局</t>
  </si>
  <si>
    <t>革命老区建设资金</t>
    <phoneticPr fontId="3" type="noConversion"/>
  </si>
  <si>
    <t>农田基础设施得到明显改善，生产性用水用电80%以上得到有效供应，老区农民年人均收入较上年增长10%以上，重点帮扶村人均纯收入增长幅度高于全市农民人均增速。</t>
    <phoneticPr fontId="3" type="noConversion"/>
  </si>
  <si>
    <t>全市城镇新增就业9万人以上，下岗失业人员再就业3万人以上，安置就业困难群体1万人以上，零就业家庭动态归零；向非农领域转移农村富余劳动力6万人，城镇登记失业率控制在4.5%以内。</t>
    <phoneticPr fontId="5" type="noConversion"/>
  </si>
  <si>
    <t>市就业服务局</t>
    <phoneticPr fontId="5" type="noConversion"/>
  </si>
  <si>
    <t>保证2015年366名自主择业军队转业干部冬季取暖费发放，完成进度100%。</t>
    <phoneticPr fontId="3" type="noConversion"/>
  </si>
  <si>
    <t>孤儿生活补贴</t>
    <phoneticPr fontId="5" type="noConversion"/>
  </si>
  <si>
    <t>全市受益孤儿669人，保证孤残儿的基本生活。</t>
    <phoneticPr fontId="5" type="noConversion"/>
  </si>
  <si>
    <t>市民政局</t>
    <phoneticPr fontId="5" type="noConversion"/>
  </si>
  <si>
    <t>截瘫专款及截瘫疗养院设备维护和医疗救助资金</t>
    <phoneticPr fontId="5" type="noConversion"/>
  </si>
  <si>
    <t>保障地震截瘫人员基本生活，进一步提高医疗救助水平，改善截瘫人员生存质。受益的群众达到1198人。</t>
    <phoneticPr fontId="5" type="noConversion"/>
  </si>
  <si>
    <t>救灾配套资金</t>
    <phoneticPr fontId="5" type="noConversion"/>
  </si>
  <si>
    <t>补充救灾库物资储备，防患于未然。</t>
    <phoneticPr fontId="5" type="noConversion"/>
  </si>
  <si>
    <t>城镇居民最低生活保障补助资金</t>
    <phoneticPr fontId="5" type="noConversion"/>
  </si>
  <si>
    <t>保证3.1万名困难群众基本生活。</t>
    <phoneticPr fontId="5" type="noConversion"/>
  </si>
  <si>
    <t>有结余</t>
    <phoneticPr fontId="5" type="noConversion"/>
  </si>
  <si>
    <t>农村最低生活保障补助资金</t>
    <phoneticPr fontId="5" type="noConversion"/>
  </si>
  <si>
    <t>保证7.35万困难群众基本生活。</t>
    <phoneticPr fontId="5" type="noConversion"/>
  </si>
  <si>
    <t>城镇低保家庭和无工作单位的重点优抚对象取暖补贴</t>
    <phoneticPr fontId="3" type="noConversion"/>
  </si>
  <si>
    <t>保证1.8万户困难群众冬季采暖。</t>
    <phoneticPr fontId="5" type="noConversion"/>
  </si>
  <si>
    <t>特困家庭救助资金</t>
    <phoneticPr fontId="5" type="noConversion"/>
  </si>
  <si>
    <t>对特殊困难家庭实施救助，促进社会和谐稳定</t>
    <phoneticPr fontId="5" type="noConversion"/>
  </si>
  <si>
    <t>农村五保供养生活补助资金</t>
    <phoneticPr fontId="5" type="noConversion"/>
  </si>
  <si>
    <t>保障全市7300多名农村五保供养对象基本生活。</t>
    <phoneticPr fontId="5" type="noConversion"/>
  </si>
  <si>
    <t>市财政应当列2015年农村五保预算资金1436万元（2000元×5549人+1800元×1813人=1436万元）</t>
    <phoneticPr fontId="5" type="noConversion"/>
  </si>
  <si>
    <t>进一步深化我市医药卫生体制改革，改善乡村医疗卫生水平。</t>
    <phoneticPr fontId="3" type="noConversion"/>
  </si>
  <si>
    <t>市财政局</t>
    <phoneticPr fontId="5" type="noConversion"/>
  </si>
  <si>
    <t>企业退休人员社会化服务经费</t>
    <phoneticPr fontId="3" type="noConversion"/>
  </si>
  <si>
    <t>全市共有48.35万名企业退休人员已有44.37万人纳入社区管理，社区管理服务率达到91.8%。</t>
    <phoneticPr fontId="5" type="noConversion"/>
  </si>
  <si>
    <t>市社会保险事业局</t>
    <phoneticPr fontId="5" type="noConversion"/>
  </si>
  <si>
    <t>调动社保经办机构扩面增收工作的积极性，强力推进我市基本养老保险扩面和养老保险基金增收工作</t>
    <phoneticPr fontId="5" type="noConversion"/>
  </si>
  <si>
    <t>企业退休人员生活补贴资金</t>
    <phoneticPr fontId="3" type="noConversion"/>
  </si>
  <si>
    <t xml:space="preserve">保障退休人员养老金足额发放，维护社会稳定。
</t>
    <phoneticPr fontId="5" type="noConversion"/>
  </si>
  <si>
    <t>社保处</t>
    <phoneticPr fontId="5" type="noConversion"/>
  </si>
  <si>
    <t>确保企业离休人员离休金发放。</t>
    <phoneticPr fontId="5" type="noConversion"/>
  </si>
  <si>
    <t>降低结核病和艾滋病双重感染项目配套资金</t>
    <phoneticPr fontId="5" type="noConversion"/>
  </si>
  <si>
    <t>最大限度地减少结核感染、发病和死亡，提高人群健康水平。</t>
    <phoneticPr fontId="5" type="noConversion"/>
  </si>
  <si>
    <t>基本公共卫生服务资金</t>
    <phoneticPr fontId="5" type="noConversion"/>
  </si>
  <si>
    <t>实现基本公共卫生服务均等化，对城乡居民建立健康档案，开展健康教育，进一步提高全市居民的健康水平。</t>
    <phoneticPr fontId="5" type="noConversion"/>
  </si>
  <si>
    <t>保障我市227万农村居民获得基本公共卫生服务。</t>
    <phoneticPr fontId="5" type="noConversion"/>
  </si>
  <si>
    <t>对全市234万农业人口给予药品零差率补贴，提升农村医疗水平，改善群众就医条件。</t>
    <phoneticPr fontId="5" type="noConversion"/>
  </si>
  <si>
    <t>人才引进专项资金</t>
    <phoneticPr fontId="3" type="noConversion"/>
  </si>
  <si>
    <t>引进高层次、高技能紧缺专业人才5100名，征集京津科研成果3479项，授权推广项目946项；举办各类长（短）期培训班17期，培训各类人才3800名。</t>
    <phoneticPr fontId="5" type="noConversion"/>
  </si>
  <si>
    <t>市直无工资收入的离休干部遗属生活补助</t>
    <phoneticPr fontId="3" type="noConversion"/>
  </si>
  <si>
    <t>提高离休干部遗属们的幸福感和满意度，令其感受到党和政府的温暖。</t>
    <phoneticPr fontId="5" type="noConversion"/>
  </si>
  <si>
    <t>残疾人（儿童）康复救助资金</t>
    <phoneticPr fontId="5" type="noConversion"/>
  </si>
  <si>
    <t>提高残疾人职业技能，增强社会生活能力；帮助残疾人恢复或者补偿功能，增强其参与社会生活的能力。</t>
    <phoneticPr fontId="5" type="noConversion"/>
  </si>
  <si>
    <t>“十项助残工程”143.788万元，其中：1、按照700元/人的标准为1690名精神残疾者提供康复医疗和服务，安排资金118.3万元。2、按照180元/人的标准免费组织供应和租用辅具1416件，安排资金25.488万元。</t>
    <phoneticPr fontId="5" type="noConversion"/>
  </si>
  <si>
    <t>培养社区康复协调员360名，完成328名盲人定向行走，完成195名聋儿康复训练，完成9所社区康复示范站建设。</t>
    <phoneticPr fontId="5" type="noConversion"/>
  </si>
  <si>
    <t>困难群体两节慰问金</t>
    <phoneticPr fontId="3" type="noConversion"/>
  </si>
  <si>
    <t>对我市困难群众和家庭在两节期间送去党和政府的温暖，促进社会和谐稳定。</t>
    <phoneticPr fontId="5" type="noConversion"/>
  </si>
  <si>
    <t>改善和提高退休（离休）职工劳动模范的待遇。</t>
    <phoneticPr fontId="5" type="noConversion"/>
  </si>
  <si>
    <t>市总工会</t>
    <phoneticPr fontId="5" type="noConversion"/>
  </si>
  <si>
    <t>对生活困难劳模给予生活补贴，改善其生活条件。</t>
    <phoneticPr fontId="5" type="noConversion"/>
  </si>
  <si>
    <t>总工会帮扶资金</t>
    <phoneticPr fontId="5" type="noConversion"/>
  </si>
  <si>
    <t>困难企业军转干部解困资金</t>
    <phoneticPr fontId="3" type="noConversion"/>
  </si>
  <si>
    <t>解决企业与机关部队转业干部人员退休金不平衡问题，确保部队转业干部人员养老金发放。</t>
    <phoneticPr fontId="5" type="noConversion"/>
  </si>
  <si>
    <t>为市属企事业现有离休干部787人提供医疗保障。</t>
    <phoneticPr fontId="5" type="noConversion"/>
  </si>
  <si>
    <t>全面落实医改政策，提高广大城镇居民医疗保障水平，切实解决人民群众因病致贫的问题。</t>
    <phoneticPr fontId="5" type="noConversion"/>
  </si>
  <si>
    <t>解决我市市属困难企业职工32179人医疗保险缴费困难问题，使困难企业职工享有均等的医疗卫生服务，实现社会和谐稳定。</t>
    <phoneticPr fontId="5" type="noConversion"/>
  </si>
  <si>
    <t>“济困医院”政策性亏损补贴</t>
    <phoneticPr fontId="3" type="noConversion"/>
  </si>
  <si>
    <t>减轻贫困人口就医费用，弥补因贫困人口就医使济困医院产生的政策性亏损。</t>
    <phoneticPr fontId="5" type="noConversion"/>
  </si>
  <si>
    <t>丰润铁路医院移交丰润区补助</t>
    <phoneticPr fontId="3" type="noConversion"/>
  </si>
  <si>
    <t>彻底解决丰润铁路医院在移交后存在问题和困难，实现丰润铁路医院实现良性运转。</t>
    <phoneticPr fontId="5" type="noConversion"/>
  </si>
  <si>
    <t>村级疫情报告员工资补助</t>
    <phoneticPr fontId="3" type="noConversion"/>
  </si>
  <si>
    <t>及时有效的上报突发公共卫生事件，减轻突发公共卫生事件造成的危害，保障公众身体健康与生命安全，维护正常的社会秩序。</t>
    <phoneticPr fontId="5" type="noConversion"/>
  </si>
  <si>
    <t>改善贫困重度残疾人的生活状况，促进社会和谐稳定。</t>
    <phoneticPr fontId="5" type="noConversion"/>
  </si>
  <si>
    <t>完成对农村409224座厕所改造任务。</t>
    <phoneticPr fontId="5" type="noConversion"/>
  </si>
  <si>
    <t>义务兵家庭优待金</t>
    <phoneticPr fontId="5" type="noConversion"/>
  </si>
  <si>
    <t>通过优抚政策的落实，体现国家对优抚工作的重视。</t>
    <phoneticPr fontId="5" type="noConversion"/>
  </si>
  <si>
    <t>市民政局</t>
    <phoneticPr fontId="5" type="noConversion"/>
  </si>
  <si>
    <t>市民政局</t>
    <phoneticPr fontId="5" type="noConversion"/>
  </si>
  <si>
    <t>社保处</t>
    <phoneticPr fontId="5" type="noConversion"/>
  </si>
  <si>
    <t>烈士事迹陈列展览设计费</t>
    <phoneticPr fontId="5" type="noConversion"/>
  </si>
  <si>
    <t>实现陈列馆的展示功能、宣传功能、褒扬功能和教育功能，进一步提升爱国主义教育基础水平。</t>
    <phoneticPr fontId="5" type="noConversion"/>
  </si>
  <si>
    <t>市烈士陵园</t>
    <phoneticPr fontId="5" type="noConversion"/>
  </si>
  <si>
    <t>保证按时足额偿还我市政府性外债到期债务，维护我市信誉。</t>
    <phoneticPr fontId="5" type="noConversion"/>
  </si>
  <si>
    <t>根据市委、市政府《关于进一步扩大开放的若干重大措施》文件精神，安排资金500万元，其中：1、四套班子公务出访经费200万元。2、接待来唐访问团组及筹备2016年中国-中东欧国家地方领导人会议经费300万元。</t>
    <phoneticPr fontId="3" type="noConversion"/>
  </si>
  <si>
    <t>简要说明</t>
    <phoneticPr fontId="5" type="noConversion"/>
  </si>
  <si>
    <t>预算处</t>
  </si>
  <si>
    <t>调动组织收入部门的积极性，做到依法应收尽收，不断提高地方可用财力。</t>
    <phoneticPr fontId="5" type="noConversion"/>
  </si>
  <si>
    <t>银行代理财政业务手续费</t>
  </si>
  <si>
    <t>调动代理行积极性，提高服务质量和支付效率，确保财政资金安全运行。</t>
    <phoneticPr fontId="3" type="noConversion"/>
  </si>
  <si>
    <t>曹妃甸区项目建设融资贴息资金</t>
  </si>
  <si>
    <t>大力度推动曹妃甸开发建设，加快建设进度，减轻资金压力。</t>
  </si>
  <si>
    <t>曹妃甸区</t>
  </si>
  <si>
    <t>399</t>
  </si>
  <si>
    <t>预备费</t>
  </si>
  <si>
    <t>保障预算执行中不可预见的自然灾害救灾及难以预见的开支。</t>
  </si>
  <si>
    <t>机关事业单位离休干部医疗费</t>
    <phoneticPr fontId="5" type="noConversion"/>
  </si>
  <si>
    <t>保障机关事业单位离休干部就医。</t>
    <phoneticPr fontId="3" type="noConversion"/>
  </si>
  <si>
    <t>组织收入征管经费及社保征收经费</t>
    <phoneticPr fontId="5" type="noConversion"/>
  </si>
  <si>
    <t>行政政法处</t>
  </si>
  <si>
    <t>对户籍在唐山，以现居住地为准，年龄在49周岁以内的农村已婚育龄妇女及流动人口已婚育龄妇女进行避孕节育免费技术服务。</t>
    <phoneticPr fontId="5" type="noConversion"/>
  </si>
  <si>
    <t>成为科研开发、创新服务和产业人才培养等技创新平台。争取达到国内领先水平乃至国际先进水平。</t>
    <phoneticPr fontId="5" type="noConversion"/>
  </si>
  <si>
    <t>市城管局</t>
  </si>
  <si>
    <t>经建处</t>
  </si>
  <si>
    <t>城建税</t>
  </si>
  <si>
    <t>市水务局</t>
  </si>
  <si>
    <t>交警事业费</t>
  </si>
  <si>
    <t>市交警支队</t>
  </si>
  <si>
    <t>市公安局</t>
  </si>
  <si>
    <t>消防事业费</t>
  </si>
  <si>
    <t>市消防支队</t>
  </si>
  <si>
    <t>五区城市维护经费转移支付支出</t>
  </si>
  <si>
    <t>五区相关部门</t>
  </si>
  <si>
    <t>其他城建支出</t>
  </si>
  <si>
    <t>重点镇建设</t>
  </si>
  <si>
    <t>市住建局</t>
    <phoneticPr fontId="5" type="noConversion"/>
  </si>
  <si>
    <t>居民供热财政补贴资金</t>
  </si>
  <si>
    <t>市住建局</t>
  </si>
  <si>
    <t>唐山军民合用机场航线补贴资金</t>
  </si>
  <si>
    <t>市交通局</t>
  </si>
  <si>
    <t>重点项目前期经费</t>
  </si>
  <si>
    <t>市发改委</t>
  </si>
  <si>
    <t>生活垃圾焚烧发电补贴资金</t>
    <phoneticPr fontId="5" type="noConversion"/>
  </si>
  <si>
    <t>洁城能源公司</t>
  </si>
  <si>
    <t>粮食风险基金地方配套资金</t>
  </si>
  <si>
    <t>市粮食局</t>
  </si>
  <si>
    <t>市本级归还省财政厅粮食风险基金借款</t>
  </si>
  <si>
    <t xml:space="preserve">根据省财政厅《关于粮食风险基金借款还款事宜的函》（冀财建[2013]41号）规定，从2013年起，分三年逐步归还借款。市本级借款870万元，其中：2013年偿还174万元、2014年偿还261万元、2015年偿还435万元。 </t>
    <phoneticPr fontId="5" type="noConversion"/>
  </si>
  <si>
    <t>节能专项资金</t>
  </si>
  <si>
    <t>国省干线公路日常养护和农村公路养护工程补助资金</t>
  </si>
  <si>
    <t>市交通运输局</t>
  </si>
  <si>
    <t>环保治理项目资金</t>
  </si>
  <si>
    <t>市环保局</t>
  </si>
  <si>
    <t>包含农村面貌提升农村污水治理325万元。</t>
    <phoneticPr fontId="5" type="noConversion"/>
  </si>
  <si>
    <t>市外环管理处</t>
  </si>
  <si>
    <t>车辆通行费安排</t>
  </si>
  <si>
    <t>唐丰快速路还贷资金</t>
  </si>
  <si>
    <t>交通运输网络平台及服务中心机房建设</t>
  </si>
  <si>
    <t>南湖文化广场建设资金</t>
    <phoneticPr fontId="5" type="noConversion"/>
  </si>
  <si>
    <t>热力还贷准备金</t>
  </si>
  <si>
    <t>市热力总公司</t>
  </si>
  <si>
    <t>产业转型升级发展专项资金</t>
  </si>
  <si>
    <t>世园会筹委会</t>
    <phoneticPr fontId="5" type="noConversion"/>
  </si>
  <si>
    <t>农村危旧平房改造</t>
  </si>
  <si>
    <t>改造农村危房4800户。涉及到十几个县区2万人的生活质量提高。预计2015年我市市财政直管县（区）任务4800户左右，按每户500元补助标准，需配套2015年农村危房改造市级财政补助资金240万元。</t>
    <phoneticPr fontId="5" type="noConversion"/>
  </si>
  <si>
    <t>综合处</t>
  </si>
  <si>
    <t>债券资金用于市中心区保障性住房建设、唐山站建设，为我市城市环境改善做出了贡献。</t>
    <phoneticPr fontId="5" type="noConversion"/>
  </si>
  <si>
    <t>市委市政府重要活动经费</t>
  </si>
  <si>
    <t>保障对外交往、城际交流、友好往来、招商等重大公务活动顺利开展，加强联络、沟通。</t>
    <phoneticPr fontId="5" type="noConversion"/>
  </si>
  <si>
    <t>人大政协两会经费</t>
  </si>
  <si>
    <t>确保市人大十四届三次会议及常委会、主任（办公）会顺利召开。确保市政协十一届三次会议及主席会议、常委会顺利召开。</t>
    <phoneticPr fontId="5" type="noConversion"/>
  </si>
  <si>
    <t>人大、政协综合服务楼工程</t>
    <phoneticPr fontId="5" type="noConversion"/>
  </si>
  <si>
    <t>进一步完善机关基础设施，提升综合服务保障能力。</t>
    <phoneticPr fontId="5" type="noConversion"/>
  </si>
  <si>
    <t>防范邪教工作专项经费</t>
    <phoneticPr fontId="5" type="noConversion"/>
  </si>
  <si>
    <t>有效预防邪教组织进行非法活动，维持社会稳定。</t>
    <phoneticPr fontId="5" type="noConversion"/>
  </si>
  <si>
    <t>市委市政府大型维修维护资金</t>
    <phoneticPr fontId="5" type="noConversion"/>
  </si>
  <si>
    <t xml:space="preserve">改善机关办公环境。
</t>
    <phoneticPr fontId="5" type="noConversion"/>
  </si>
  <si>
    <t>驻石家庄办事处经费</t>
  </si>
  <si>
    <t>全年预计完成机场接待任务200余次，完成车站接待任务300余人次，完成各类重大接待任务的保障工作20余次。</t>
    <phoneticPr fontId="5" type="noConversion"/>
  </si>
  <si>
    <t>符合中纪委、省纪委对办案点要求，进一步加强办案安全，确保唐山市党员干部廉政基地（办案点）顺利完工。</t>
    <phoneticPr fontId="5" type="noConversion"/>
  </si>
  <si>
    <t>市纪委</t>
    <phoneticPr fontId="5" type="noConversion"/>
  </si>
  <si>
    <t>市纪委</t>
  </si>
  <si>
    <t>组织部基层党建及县级干部培训专项资金</t>
    <phoneticPr fontId="5" type="noConversion"/>
  </si>
  <si>
    <t>进一步提高基层党组织建设整体水平，切实提高我市各级领导干部的执政能力和引领社会发展能力。</t>
    <phoneticPr fontId="3" type="noConversion"/>
  </si>
  <si>
    <t>市委组织部</t>
    <phoneticPr fontId="5" type="noConversion"/>
  </si>
  <si>
    <t>市委组织部</t>
  </si>
  <si>
    <t>全国文明城长效机制资金</t>
    <phoneticPr fontId="5" type="noConversion"/>
  </si>
  <si>
    <t>提高唐山市民文明素质和城市文明创建总体水平，顺利通过国家测评验收，保持我市的“全国文明城市”荣誉称号。</t>
    <phoneticPr fontId="5" type="noConversion"/>
  </si>
  <si>
    <t>市委宣传部</t>
    <phoneticPr fontId="5" type="noConversion"/>
  </si>
  <si>
    <t>市委宣传部</t>
  </si>
  <si>
    <t>央视宣传唐山广告专项经费</t>
  </si>
  <si>
    <t>宣传工作专项资金</t>
    <phoneticPr fontId="5" type="noConversion"/>
  </si>
  <si>
    <t>进一步加强唐山对外宣传力度，提升唐山形象，让唐山走进全国，走向世界，为建设美丽唐山、沿海强市塑造浓厚氛围。</t>
    <phoneticPr fontId="5" type="noConversion"/>
  </si>
  <si>
    <t>全面摸清5年来我市第二产业和第三产业的发展规模及布局，完成1万字统计分析报告；摸清全市产业组织、产业结构、产业技术现状以及各生产要素构成，完成1万字统计分析报告；建立健全覆盖国民经济各个行业的基本单位名录库及数据库系统和统计地理信息系统，统计数据利用率达到100%。</t>
    <phoneticPr fontId="5" type="noConversion"/>
  </si>
  <si>
    <t>标准化项目成果资助专项资金</t>
  </si>
  <si>
    <t>资助87个工作项目，对开展科技创新单位予以奖励，鼓励企业踊跃参与科技创新。资助资金落实率达到100%，全市企业标准化水平提高50%。</t>
    <phoneticPr fontId="5" type="noConversion"/>
  </si>
  <si>
    <t>社会管理专项经费</t>
    <phoneticPr fontId="5" type="noConversion"/>
  </si>
  <si>
    <t>全市“平安建设”、社会治安综合治理工作取得明显进步。</t>
    <phoneticPr fontId="5" type="noConversion"/>
  </si>
  <si>
    <t>市政法委</t>
    <phoneticPr fontId="5" type="noConversion"/>
  </si>
  <si>
    <t>行政政法处</t>
    <phoneticPr fontId="5" type="noConversion"/>
  </si>
  <si>
    <t>公安业务技术用房建设项目资金</t>
    <phoneticPr fontId="5" type="noConversion"/>
  </si>
  <si>
    <t xml:space="preserve">整体提升唐山市公安局公共安全管理能力，为创建和谐平安唐山提供基础设施保障。   </t>
    <phoneticPr fontId="5" type="noConversion"/>
  </si>
  <si>
    <t>市公安局</t>
    <phoneticPr fontId="5" type="noConversion"/>
  </si>
  <si>
    <t>行政政法处</t>
    <phoneticPr fontId="5" type="noConversion"/>
  </si>
  <si>
    <t>社会治安科技防范体系建设资金</t>
    <phoneticPr fontId="5" type="noConversion"/>
  </si>
  <si>
    <t xml:space="preserve">搭建起覆盖全市的社会治安科技防范系统平台逐步实现城市数字化科学化管理，对各种违法犯罪分子起到震慑作用，并可协助侦破各种案件，为打造人民群众幸福满意之都提供保障。            
                    </t>
    <phoneticPr fontId="5" type="noConversion"/>
  </si>
  <si>
    <t>电子警察运行维护费（罚没收入安排）</t>
    <phoneticPr fontId="5" type="noConversion"/>
  </si>
  <si>
    <t>最大限度地发挥道路通行能力。扩大交通管控范围和加大管控力度，减少和预防交通事故的发生，提高处置突发事件的快速反应能力。</t>
    <phoneticPr fontId="5" type="noConversion"/>
  </si>
  <si>
    <t>市交警支队</t>
    <phoneticPr fontId="5" type="noConversion"/>
  </si>
  <si>
    <t>违法及事故拖停车费（罚没收入安排）</t>
    <phoneticPr fontId="5" type="noConversion"/>
  </si>
  <si>
    <t>减轻违法及事故车辆当事人因拖停车产生的经济负担，有效改善道路的交通状况，挖掘道路潜力，最大限度地发挥道路通行能力。</t>
    <phoneticPr fontId="5" type="noConversion"/>
  </si>
  <si>
    <t>新青少年宫设备购置</t>
    <phoneticPr fontId="5" type="noConversion"/>
  </si>
  <si>
    <t>为广大未成年人提供一个健康、安全、环保有益的活动平台，开阔眼界，陶冶情操，提高能力，愉悦身心，健康成长。</t>
    <phoneticPr fontId="5" type="noConversion"/>
  </si>
  <si>
    <t>青少年宫</t>
    <phoneticPr fontId="5" type="noConversion"/>
  </si>
  <si>
    <t>团市委</t>
    <phoneticPr fontId="5" type="noConversion"/>
  </si>
  <si>
    <t>市妇女儿童发展与维权扶助项目经费</t>
    <phoneticPr fontId="5" type="noConversion"/>
  </si>
  <si>
    <t>全面提升我市妇女儿童事业发展水平，促进社会和谐稳定。</t>
    <phoneticPr fontId="5" type="noConversion"/>
  </si>
  <si>
    <t>市妇联</t>
    <phoneticPr fontId="5" type="noConversion"/>
  </si>
  <si>
    <t>市总工会职工服务中心建设项目贷款贴息补助</t>
    <phoneticPr fontId="5" type="noConversion"/>
  </si>
  <si>
    <t>进一步发挥职能，提高职工服务质量，加强困难职工扶助力度，为职工就业创业提供更多机会。</t>
    <phoneticPr fontId="5" type="noConversion"/>
  </si>
  <si>
    <t xml:space="preserve">                                                                                             </t>
    <phoneticPr fontId="3" type="noConversion"/>
  </si>
  <si>
    <t>旅游业发展专项资金</t>
    <phoneticPr fontId="5" type="noConversion"/>
  </si>
  <si>
    <t>建国前入党老党员生活补贴资金</t>
  </si>
  <si>
    <t>进一步落实党内激励关怀帮扶机制，全面提高全市建国前入党农村老党员和未享受离退休待遇的城镇老党员生活补贴标准。</t>
    <phoneticPr fontId="5" type="noConversion"/>
  </si>
  <si>
    <t>信访和政法维稳调控资金</t>
    <phoneticPr fontId="5" type="noConversion"/>
  </si>
  <si>
    <t>妥善处理特殊疑难信访案件，积极有效化解人民内部矛盾，进一步健全信访救助制度，维护社会稳定。　</t>
    <phoneticPr fontId="5" type="noConversion"/>
  </si>
  <si>
    <t>改善基层政法部门办公、办案条件，全面提升基层政法部门装备水平。</t>
    <phoneticPr fontId="5" type="noConversion"/>
  </si>
  <si>
    <t>市县政法部门</t>
    <phoneticPr fontId="5" type="noConversion"/>
  </si>
  <si>
    <t>暑期警卫工作经费</t>
    <phoneticPr fontId="5" type="noConversion"/>
  </si>
  <si>
    <t>确保暑期警卫安全，全面提升我市环京“护城河”建设力度。</t>
    <phoneticPr fontId="5" type="noConversion"/>
  </si>
  <si>
    <t>人民警察法定工作日之外加班补贴</t>
    <phoneticPr fontId="5" type="noConversion"/>
  </si>
  <si>
    <t>确保人民警察节假日加班补贴得到及时、足额发放，激发干警工作热情，确保社会和谐稳定。</t>
    <phoneticPr fontId="5" type="noConversion"/>
  </si>
  <si>
    <t>市公安局加密网建设经费（政法转移支付资金安排）</t>
    <phoneticPr fontId="5" type="noConversion"/>
  </si>
  <si>
    <t>根据省公安厅《河北省公安加密网实际公共服务平台建设任务书》、《河北省公安装备“十二五”建设规划》、《关于加快加密网系统二期建设的通知》等文件要求，指挥部、国保支队、网安支队、技侦支队、反恐支队5个支队均要开展加密网二期工程。主要用于：1、指挥部加密网二期工程127.68万元（为2014年项目的延续）。2、国保支队加密网二期工程142.12万元。3、技侦支队加密网二期工程94.16万元。4、网安支队加密网综合系统165万元。5、反恐支队加密网建设70.11万元。按照公安厅要求，该如不进行，将对目前正在使用的国保和技侦加密系统实行强制断网和报废。2014年预算安排172万元，主要用于加密网二期工程中的机要传输系统、安全检测监控系统建设工作。</t>
    <phoneticPr fontId="5" type="noConversion"/>
  </si>
  <si>
    <t>全面提升公安系统涉密网络安全性和快速反应能力，从互联网层面上维护国家稳定和网络社会秩序。</t>
    <phoneticPr fontId="5" type="noConversion"/>
  </si>
  <si>
    <t>市公安局</t>
    <phoneticPr fontId="5" type="noConversion"/>
  </si>
  <si>
    <t>形成统计报告3篇，统计图表分析4份，为制定国民经济和社会发展规划提供科学准确的统计信息支持，经济贡献率达到100%，社会满意度达到100%。</t>
    <phoneticPr fontId="3" type="noConversion"/>
  </si>
  <si>
    <t>纪委大要案准备金</t>
    <phoneticPr fontId="5" type="noConversion"/>
  </si>
  <si>
    <t>人防设施工程</t>
    <phoneticPr fontId="5" type="noConversion"/>
  </si>
  <si>
    <t>市人防办</t>
    <phoneticPr fontId="5" type="noConversion"/>
  </si>
  <si>
    <t>310
302</t>
    <phoneticPr fontId="5" type="noConversion"/>
  </si>
  <si>
    <t>建设市级数据中心，加强机房基础设施建设，配备必要的安全设备和软件，提升信息化水平。</t>
    <phoneticPr fontId="5" type="noConversion"/>
  </si>
  <si>
    <t>市公安局指纹自动识别系统建设经费</t>
    <phoneticPr fontId="5" type="noConversion"/>
  </si>
  <si>
    <t>升级十指指纹库库容达到150万枚，现场指纹库库容达到80万枚，指纹比对器达到15台，比对速度达到50万枚/秒。大大提高我市刑事案件侦破率，有效推动我市打击犯罪活动的顺利开展。</t>
    <phoneticPr fontId="5" type="noConversion"/>
  </si>
  <si>
    <t>市交警支队</t>
    <phoneticPr fontId="5" type="noConversion"/>
  </si>
  <si>
    <t>车管所基建欠款</t>
    <phoneticPr fontId="5" type="noConversion"/>
  </si>
  <si>
    <t>该项目于2002年经市发改委（唐计投[2002]30号）批准立项，2005年市发改委（唐发改投资[2005]52号）对该项目最终批复并开工建设，总占地81115平方米，总建筑面积26097平方米，总投资9822.99万元（其中：车管所原址拍卖7722万元；财政投资2100.99万元）。截止目前，该项目已累计投资17417万元，其中：市财政累计安排、拨付16096万元（2003-2009年累计拨付12296万元，2010年2000万元（交警北新道北侧42.91亩土地置换金安排）,2011年安排1800万元）。因于原材料涨价、建设前期变更设计、扩大建设规模等原因，导致该项目建设成本不断增加，经初步测算，需追加投资2000万元才可竣工验收。</t>
    <phoneticPr fontId="5" type="noConversion"/>
  </si>
  <si>
    <t>确保车管所能够正常运转，切实为全市人民提供优质、高效的车管服务。</t>
    <phoneticPr fontId="5" type="noConversion"/>
  </si>
  <si>
    <t>市人民检察院工作人员法定工作日之外加班补贴</t>
    <phoneticPr fontId="5" type="noConversion"/>
  </si>
  <si>
    <t>全面提升检察机关工作人员办案积极性。</t>
    <phoneticPr fontId="5" type="noConversion"/>
  </si>
  <si>
    <t>市检察院</t>
    <phoneticPr fontId="5" type="noConversion"/>
  </si>
  <si>
    <t>具体金额待市人事部门审核把关后，市财政据实发放。</t>
    <phoneticPr fontId="5" type="noConversion"/>
  </si>
  <si>
    <t>市检察院大要案专项经费</t>
    <phoneticPr fontId="5" type="noConversion"/>
  </si>
  <si>
    <t xml:space="preserve"> 由于2014年以来反腐反贪案件量激增，市检察院在北京、石家庄及周边多地市均设立了异地办案点，所产生的人力、物力和财力远远高于往年，预计2015年办案经费支出将进一步加大。经费主要用于办案人员的差旅费、通讯费、交通费、办案设备购置和租用费、工作误餐费和夜餐费、查证费、监管“两规”人员费用、房租费用及会议费等。2015年市检察院非税收入计划4678万元，建议由非税收入安排。</t>
    <phoneticPr fontId="5" type="noConversion"/>
  </si>
  <si>
    <t>提升我市检察机关的办案质量和速度，有力维护司法公正和党风廉政建设。</t>
    <phoneticPr fontId="5" type="noConversion"/>
  </si>
  <si>
    <t>市检察院科技强检建设经费</t>
    <phoneticPr fontId="5" type="noConversion"/>
  </si>
  <si>
    <t>主要用于无纸化办公、建立内部资源和外部信息，软硬件建设方面。1、信息技术经费210万元。2、检务公开大厅设施建设经费180万元。3、专用设备购置经费110万元。2015年市检察院非税收入计划4678万元，建议由非税收入安排。</t>
    <phoneticPr fontId="5" type="noConversion"/>
  </si>
  <si>
    <t>全面提高检察工作的效率和质量</t>
    <phoneticPr fontId="5" type="noConversion"/>
  </si>
  <si>
    <t>市中级人民法院工作人员法定工作日之外加班补贴</t>
    <phoneticPr fontId="5" type="noConversion"/>
  </si>
  <si>
    <t>充分调动法院工作人员工作的积极性。</t>
    <phoneticPr fontId="5" type="noConversion"/>
  </si>
  <si>
    <t>市青联换届大会</t>
    <phoneticPr fontId="5" type="noConversion"/>
  </si>
  <si>
    <t>充分发挥青联优势、凝聚青年人才，不断巩固发展青年爱国统一战线。</t>
    <phoneticPr fontId="5" type="noConversion"/>
  </si>
  <si>
    <t>团市委</t>
    <phoneticPr fontId="5" type="noConversion"/>
  </si>
  <si>
    <t>市第二看守所、拘留所迁建项目</t>
    <phoneticPr fontId="5" type="noConversion"/>
  </si>
  <si>
    <t>全面改善我市看守所和拘留所办公、办案环境，合理确定送押办案单位地域位置、满足看守所和拘留所办案及投牢工作需要，</t>
    <phoneticPr fontId="5" type="noConversion"/>
  </si>
  <si>
    <t>市工人文化宫迁建项目</t>
    <phoneticPr fontId="5" type="noConversion"/>
  </si>
  <si>
    <t>开展文化、体育群体活动，提高民众身体素质。开展各类培训，有效提高职工各类技能，提高工作效率。</t>
    <phoneticPr fontId="5" type="noConversion"/>
  </si>
  <si>
    <t>救助困难职工2658名，缓解困难职工的生活压力，使困难职工分享唐山市改革发展的成果，维护职工队伍的稳定。</t>
    <phoneticPr fontId="5" type="noConversion"/>
  </si>
  <si>
    <t>市检察院办案侦查技术指挥中心基建欠款</t>
    <phoneticPr fontId="5" type="noConversion"/>
  </si>
  <si>
    <t xml:space="preserve"> 该项目于2006年经市发改委唐发改投资[2006]67号批准建设，总建筑面积29458平方米（含办案业务用房3250平方米、专业技术用房1200平方米），总概算投资9302.27万元，资金来源：市检察院原址置换1500万元，国债资金800万元，市财政解决7002万元。该工程于2006年8月份开工建设，2009年9月正式搬入使用。目前，该项目概算内资金到位9102万元，2014年5月已决算和审计完毕，最终审定金额13507.13万元（超概算4204.86万元，目前概算调整正在进行中），实际存在资金缺口1872.69万元。2015年市检察院非税收入计划4678万元，建议由非税收入安排。
</t>
    <phoneticPr fontId="5" type="noConversion"/>
  </si>
  <si>
    <t>整体提升市检察院办案侦察指挥水平</t>
    <phoneticPr fontId="5" type="noConversion"/>
  </si>
  <si>
    <t>会展业发展资金</t>
    <phoneticPr fontId="5" type="noConversion"/>
  </si>
  <si>
    <t>防震减灾项目资金</t>
    <phoneticPr fontId="5" type="noConversion"/>
  </si>
  <si>
    <t>圆满完成2016年的世界园艺博览会、陶瓷博览会、评剧艺术节及各种会议、大型活动、晚会的录制和转播任务。</t>
    <phoneticPr fontId="5" type="noConversion"/>
  </si>
  <si>
    <t xml:space="preserve">提升唐山的知名度和美誉度，为唐山经济社会发展营造良好氛围。
</t>
    <phoneticPr fontId="5" type="noConversion"/>
  </si>
  <si>
    <t>2010-2012年每年安排1000万元，2013年安排1050万元，2014年安排550万元。</t>
  </si>
  <si>
    <t>在全市展开反腐败工作，成立专门办案小组，并配合中央纪委、省纪委办理案件。</t>
    <phoneticPr fontId="5" type="noConversion"/>
  </si>
  <si>
    <t>（按照市长近期批示，已同意财政出具资金证明后由市发改委批复立项，新址建成后二所旧址收回）</t>
  </si>
  <si>
    <t>根据《关于进一步加强就业专项资金管理有关问题的通知》（冀财社[2011]154号）精神，安排就业专项资金1000万元，主要用于下岗失业人员社会保险补贴、职业培训补贴、公益性岗位补贴、职业介绍补贴、大学生就业见习补贴等。</t>
    <phoneticPr fontId="5" type="noConversion"/>
  </si>
  <si>
    <t>根据市政府《唐山市特殊困难家庭救助暂行办法》（唐政发[2007]5号）精神，安排专项资金600万元，对因家庭成员罹患重大疾病或遭遇意外事故，在接受有关社会保障和社会救助后家庭仍然极度贫困、无力支付医疗费用或无力维持基本生活的进行救助。</t>
    <phoneticPr fontId="5" type="noConversion"/>
  </si>
  <si>
    <t>根据省政府《关于河北省企业职工基本养老保险省级统筹的实施意见》（冀政[2009]55号）文件精神，预计2015年养老保险参保人数净增2.85万人，安排养老保险扩面经费100万元。</t>
    <phoneticPr fontId="5" type="noConversion"/>
  </si>
  <si>
    <t>主要用于“两节”期间走访慰问困难职工、破产企业老党员，体现党和政府对困难家庭的关怀。</t>
    <phoneticPr fontId="5" type="noConversion"/>
  </si>
  <si>
    <t>基层政法补助资金</t>
    <phoneticPr fontId="5" type="noConversion"/>
  </si>
  <si>
    <t>根据《唐山市突发公共卫生事件应急预案》（唐政发[2006]2号）文件精神，对村级疫情报告员工资每人每年补助250元，全市共有村级疫情报告员3200人，需安排资金80万元。</t>
    <phoneticPr fontId="5" type="noConversion"/>
  </si>
  <si>
    <t xml:space="preserve"> 根据《河北省残疾人康复“十二五”实施方案》（冀政办函[2011]36号），市本级按照1:1比例与省资金配套，重点用于组织协调、摸底筛查、扶持社区康复示范站建设。其中：社区康复协调员培养1万元，盲人定向行走11.5万元，聋儿康复训练3万元，9所社区康复示范站建设18万元。共需资金33.5万元。</t>
    <phoneticPr fontId="5" type="noConversion"/>
  </si>
  <si>
    <t>我市企业产品品牌数量持续增加，促使我市企业知名度和市场竞争力实现较大提升，企业满意度95%以上。</t>
  </si>
  <si>
    <t>专户调入600万元</t>
    <phoneticPr fontId="5" type="noConversion"/>
  </si>
  <si>
    <t>市属困难企业职工医疗保险费</t>
    <phoneticPr fontId="3" type="noConversion"/>
  </si>
  <si>
    <t>专户调入2500万元</t>
    <phoneticPr fontId="5" type="noConversion"/>
  </si>
  <si>
    <t>建立技术示范和推广工程；组织钢铁、装备制造、战略性新兴产业等科技创新集成示范工程，促进我市传统优势产业转型升级和新兴产业发展。</t>
    <phoneticPr fontId="5" type="noConversion"/>
  </si>
  <si>
    <t>放大支持科技企业的资金总量。</t>
    <phoneticPr fontId="5" type="noConversion"/>
  </si>
  <si>
    <t>工业企业技术改造资金</t>
    <phoneticPr fontId="5" type="noConversion"/>
  </si>
  <si>
    <t>改造我市工业企业装备，提高技术水平，大幅提升企业竞争力，加快我市工业转型升级。</t>
    <phoneticPr fontId="5" type="noConversion"/>
  </si>
  <si>
    <t>有关企业</t>
    <phoneticPr fontId="5" type="noConversion"/>
  </si>
  <si>
    <t>企业处</t>
    <phoneticPr fontId="5" type="noConversion"/>
  </si>
  <si>
    <t>中小企业发展专项资金</t>
    <phoneticPr fontId="5" type="noConversion"/>
  </si>
  <si>
    <t>推动中小企业实施结构调整、产业升级、专业化发展及与大企业协作配套项目200项，其中列入国家、省级支持资金项目15项。</t>
    <phoneticPr fontId="5" type="noConversion"/>
  </si>
  <si>
    <t>出口信用保险</t>
    <phoneticPr fontId="5" type="noConversion"/>
  </si>
  <si>
    <t>根据《关于做好2013年出口信用保险专项资金管理工作的通知》（冀财企[2013]42号）、《河北省出口信用保险扶持发展资金使用管理办法》（冀财企[2010]130号）文件要求，安排出口信用保险资金50万元。</t>
    <phoneticPr fontId="5" type="noConversion"/>
  </si>
  <si>
    <t>出口信用保险为出口企业保驾护航，稳定唐山对外贸易发展、优化对外贸易结构、支持重点行业和企业、促进产业结构优化升级做贡献。</t>
    <phoneticPr fontId="5" type="noConversion"/>
  </si>
  <si>
    <t>创省以上名牌产品和著名商标奖励资金</t>
    <phoneticPr fontId="5" type="noConversion"/>
  </si>
  <si>
    <t>企业技术中心、技术创新示范企业等奖励资金</t>
    <phoneticPr fontId="5" type="noConversion"/>
  </si>
  <si>
    <t>加强我市企业技术中心建设，提高企业技术创新能力；引领产业技术创新，推动产学研合作，加强国内、国际交流合作，开发利用国内、国际创新资源。</t>
    <phoneticPr fontId="5" type="noConversion"/>
  </si>
  <si>
    <t>“智慧唐山”建设启动资金</t>
    <phoneticPr fontId="5" type="noConversion"/>
  </si>
  <si>
    <t>小煤矿关闭补偿资金</t>
    <phoneticPr fontId="5" type="noConversion"/>
  </si>
  <si>
    <t>根据财政部《关于加强美术馆、公共图书馆、文化馆（站）免费开放经费保障工作的通知》（财教[2011]31号）要求，地市级图书馆、文化馆免费开放后每馆每年补助50万元，由中央和地方按1：1负担，2015年预计中央补助地方美术馆、公共图书馆、文化馆（站）免费开放资金50万元，市财政需安排配套资金50万元。</t>
    <phoneticPr fontId="5" type="noConversion"/>
  </si>
  <si>
    <t>滦下灌区生产桥重建及闸涵维修项目</t>
    <phoneticPr fontId="5" type="noConversion"/>
  </si>
  <si>
    <t>滦下灌区闸站运行资金</t>
    <phoneticPr fontId="5" type="noConversion"/>
  </si>
  <si>
    <t>根据《唐山市市级防汛物资管理办法》（唐财农[2006]16号），安排防汛抗旱物资储备及管理项目资金80万元，其中：购买物资40万元（土工布排体15200平方米，叉车1台，救生圈 100个），物资管理养护资金40万元。</t>
    <phoneticPr fontId="5" type="noConversion"/>
  </si>
  <si>
    <t>根据《关于做好河道工程修建维护管理费征收管理工作的通知》（冀财非税[2010]7号）文件，上缴省财政厅河道管理费400万元。</t>
    <phoneticPr fontId="5" type="noConversion"/>
  </si>
  <si>
    <t>上缴省级河道管理费</t>
    <phoneticPr fontId="3" type="noConversion"/>
  </si>
  <si>
    <t>滦河下游灌溉管理处水费收入安排支出。根据《唐山市水务发展“十二五”规划》，安排资金195万元，其中：滦下灌区自动化系统传输及维护39万元，汛期应急工程32万元，闸站动力电费26万元，供水期护堤巡逻资金60万元，办公用房修缮38万元。</t>
    <phoneticPr fontId="5" type="noConversion"/>
  </si>
  <si>
    <t xml:space="preserve">加强灌区基础设施建设，保证灌区供水期正常调水供水，确保粮食稳产增产。
</t>
    <phoneticPr fontId="5" type="noConversion"/>
  </si>
  <si>
    <t>加强灌区基础设施建设，提高渠道水利建筑物安全性能，确保周边农民生产生活安全，促进灌区可持续发展。</t>
    <phoneticPr fontId="5" type="noConversion"/>
  </si>
  <si>
    <t>根据市委、市政府办公厅《关于全面开展社区教育工作的意见》（唐办发[2011]16号）精神，安排资金200万元，用于全市各社区教育机构设施配置及培训等。</t>
    <phoneticPr fontId="5" type="noConversion"/>
  </si>
  <si>
    <t>根据《唐山市名师管理暂行办法》规定，安排资金362.6万元，主要用于226名名师奖励、高级研修、名师工作室建设。</t>
    <phoneticPr fontId="5" type="noConversion"/>
  </si>
  <si>
    <t>企业运营成本明显降低，产品附加值大幅增加，企业核心竞争力和行业综合竞争力明显提升；部分产品工艺技术指标显著提升，部分产品技术水平达到国际先进，安全生产、节能降耗效果显著，预计安排高新技术岗位1000余个。</t>
    <phoneticPr fontId="5" type="noConversion"/>
  </si>
  <si>
    <t>关闭11家小煤矿。按时限要求完成关闭任务，每年减少节能减排共92万吨煤</t>
    <phoneticPr fontId="5" type="noConversion"/>
  </si>
  <si>
    <t>散装水泥专项资金</t>
    <phoneticPr fontId="5" type="noConversion"/>
  </si>
  <si>
    <t>扩大我市散装水泥供应量，减少水泥企业在装包、运输、拆包过程中的污染</t>
    <phoneticPr fontId="5" type="noConversion"/>
  </si>
  <si>
    <t>有关企业</t>
    <phoneticPr fontId="5" type="noConversion"/>
  </si>
  <si>
    <t>企业处</t>
    <phoneticPr fontId="5" type="noConversion"/>
  </si>
  <si>
    <t>达到国家一级殡仪馆的服务水平，为居民提供4万个骨灰存放格位。</t>
    <phoneticPr fontId="5" type="noConversion"/>
  </si>
  <si>
    <t>市殡葬处</t>
    <phoneticPr fontId="5" type="noConversion"/>
  </si>
  <si>
    <t>市民政局</t>
    <phoneticPr fontId="5" type="noConversion"/>
  </si>
  <si>
    <t>革命老区建设帮扶资金</t>
    <phoneticPr fontId="5" type="noConversion"/>
  </si>
  <si>
    <t>加快老区建设发展。</t>
    <phoneticPr fontId="5" type="noConversion"/>
  </si>
  <si>
    <t>市老促会</t>
    <phoneticPr fontId="5" type="noConversion"/>
  </si>
  <si>
    <t>社会办养老机构一次性建设补贴及床位运营补贴</t>
    <phoneticPr fontId="5" type="noConversion"/>
  </si>
  <si>
    <t>促进我市社会办养老服务业发展。2015年提高建设补贴标准至5000元/张。</t>
    <phoneticPr fontId="5" type="noConversion"/>
  </si>
  <si>
    <t>“幸福工程”居家养老服务中心（站）建设补贴</t>
    <phoneticPr fontId="3" type="noConversion"/>
  </si>
  <si>
    <t>促进居家养老事业发展。</t>
    <phoneticPr fontId="5" type="noConversion"/>
  </si>
  <si>
    <t>12349社区服务热线平台</t>
    <phoneticPr fontId="5" type="noConversion"/>
  </si>
  <si>
    <t>重特大疾病贫困患者及困难群众医疗救助</t>
    <phoneticPr fontId="5" type="noConversion"/>
  </si>
  <si>
    <t>解决困难群众的就医问题。</t>
    <phoneticPr fontId="5" type="noConversion"/>
  </si>
  <si>
    <t>市民政局济困助学资金</t>
    <phoneticPr fontId="3" type="noConversion"/>
  </si>
  <si>
    <t>市民政事业服务中心项目资金</t>
    <phoneticPr fontId="3" type="noConversion"/>
  </si>
  <si>
    <t>建成后将提供医疗床位450张，救助床位100张，社会养老450张，中高端养老公寓1000张床位、特殊困难群体养老床位2000张，预计将创造1500多个就业岗位。</t>
    <phoneticPr fontId="5" type="noConversion"/>
  </si>
  <si>
    <t>根据市民政局、卫生局、财政局《关于在全市建立城乡困难群众医疗救助制度的实施意见》(市政民字[2004]7号)和《唐山市关于重特大疾病贫困患者实施医疗救助暂行办法》，安排重特大疾病贫困患者救助及困难群众医疗救助600万元。</t>
    <phoneticPr fontId="5" type="noConversion"/>
  </si>
  <si>
    <t>市体育局</t>
    <phoneticPr fontId="5" type="noConversion"/>
  </si>
  <si>
    <t>唐山体校田径场、篮球场铺设简易塑胶工程</t>
    <phoneticPr fontId="3" type="noConversion"/>
  </si>
  <si>
    <t>市教育局</t>
    <phoneticPr fontId="5" type="noConversion"/>
  </si>
  <si>
    <t>市委宣传部</t>
    <phoneticPr fontId="5" type="noConversion"/>
  </si>
  <si>
    <t>用于参加2015年省年度青少年比赛差旅费和伙食补助等。</t>
    <phoneticPr fontId="5" type="noConversion"/>
  </si>
  <si>
    <t>全面提升农村未成年人思想道德素质、科学文化素质和健康素成为农村未成年人健康成长的沃土、快乐学习的摇篮。预计2015年中央转移支付295万元。</t>
    <phoneticPr fontId="5" type="noConversion"/>
  </si>
  <si>
    <t>征地和拆迁补偿支出</t>
  </si>
  <si>
    <t>用于土地补偿费、安置补助费、地上附着物和青苗补偿费、拆迁补偿费。</t>
    <phoneticPr fontId="5" type="noConversion"/>
  </si>
  <si>
    <t>经建处</t>
    <phoneticPr fontId="5" type="noConversion"/>
  </si>
  <si>
    <t>土地开发支出</t>
  </si>
  <si>
    <t>市国土局</t>
    <phoneticPr fontId="5" type="noConversion"/>
  </si>
  <si>
    <t>经建处</t>
    <phoneticPr fontId="5" type="noConversion"/>
  </si>
  <si>
    <t>补助被征地农民支出</t>
  </si>
  <si>
    <t>按征地区片地价的10%缴纳被征地农民社保费。</t>
    <phoneticPr fontId="5" type="noConversion"/>
  </si>
  <si>
    <t>土地出让业务支出</t>
  </si>
  <si>
    <t>经建处</t>
    <phoneticPr fontId="5" type="noConversion"/>
  </si>
  <si>
    <t>廉租住房支出</t>
  </si>
  <si>
    <r>
      <t>31005</t>
    </r>
    <r>
      <rPr>
        <sz val="11"/>
        <color theme="1"/>
        <rFont val="宋体"/>
        <family val="3"/>
        <charset val="134"/>
        <scheme val="minor"/>
      </rPr>
      <t/>
    </r>
  </si>
  <si>
    <t>支付破产或改制企业职工安置费</t>
  </si>
  <si>
    <r>
      <t>39999</t>
    </r>
    <r>
      <rPr>
        <sz val="11"/>
        <color theme="1"/>
        <rFont val="宋体"/>
        <family val="3"/>
        <charset val="134"/>
        <scheme val="minor"/>
      </rPr>
      <t/>
    </r>
  </si>
  <si>
    <t>国有土地使用权出让收入安排的其他支出</t>
  </si>
  <si>
    <t>市财政局</t>
    <phoneticPr fontId="5" type="noConversion"/>
  </si>
  <si>
    <t>经建处</t>
    <phoneticPr fontId="5" type="noConversion"/>
  </si>
  <si>
    <t>市国土局</t>
    <phoneticPr fontId="5" type="noConversion"/>
  </si>
  <si>
    <t>经建处</t>
    <phoneticPr fontId="5" type="noConversion"/>
  </si>
  <si>
    <t>农业土地开发资金支出</t>
  </si>
  <si>
    <t>市国土局</t>
    <phoneticPr fontId="5" type="noConversion"/>
  </si>
  <si>
    <t>市公安局</t>
    <phoneticPr fontId="5" type="noConversion"/>
  </si>
  <si>
    <t>世园会建设项目支出</t>
    <phoneticPr fontId="5" type="noConversion"/>
  </si>
  <si>
    <t>主要用于世园会周边市政道桥、园林绿化等工程项目尾款。</t>
    <phoneticPr fontId="5" type="noConversion"/>
  </si>
  <si>
    <t>市城管局</t>
    <phoneticPr fontId="5" type="noConversion"/>
  </si>
  <si>
    <t>经建处</t>
    <phoneticPr fontId="5" type="noConversion"/>
  </si>
  <si>
    <t>城市规划费</t>
  </si>
  <si>
    <t>市规划局</t>
    <phoneticPr fontId="5" type="noConversion"/>
  </si>
  <si>
    <t>既有道路交通设施专项资金</t>
  </si>
  <si>
    <t>市交警支队</t>
    <phoneticPr fontId="5" type="noConversion"/>
  </si>
  <si>
    <t>港口公共基础设施建设和维护资金</t>
  </si>
  <si>
    <t>市级沿海港口集装箱运输发展补贴</t>
  </si>
  <si>
    <t>交通部门道路养护维修及还贷资金</t>
  </si>
  <si>
    <t>用于土地勘测费、评估费、公告费、场地租金、招拍挂代理费和评标费用等。</t>
    <phoneticPr fontId="5" type="noConversion"/>
  </si>
  <si>
    <t>从土地出让收入中按5%提取保障性住房建设资金，用于我市廉租房建设支出。</t>
    <phoneticPr fontId="5" type="noConversion"/>
  </si>
  <si>
    <t>通过国有企业土地变现和资产处置筹集企业改革发展资金，统筹为破产企业近5000名“双保”人员定期代缴“双保”费。</t>
    <phoneticPr fontId="5" type="noConversion"/>
  </si>
  <si>
    <t>国有土地收益基金中安排征地和拆迁补偿支出</t>
    <phoneticPr fontId="5" type="noConversion"/>
  </si>
  <si>
    <t>从土地出让价款中提取5%用于土地收购储备。</t>
    <phoneticPr fontId="5" type="noConversion"/>
  </si>
  <si>
    <t>用于支付南新道、外环线等道路交通设施项目尾款和开平、高新道路交通设施完善提升。</t>
    <phoneticPr fontId="5" type="noConversion"/>
  </si>
  <si>
    <t>根据财政部、交通运输部《港口建设费征收使用管理办法》（财综[2011]29号），2015年预计地方港口建设费收入40000万元，安排8000万元，用于沿海集装箱运输市级补贴。</t>
    <phoneticPr fontId="5" type="noConversion"/>
  </si>
  <si>
    <t>主要用于调减容积率退还土地出让金等其他事项。</t>
    <phoneticPr fontId="5" type="noConversion"/>
  </si>
  <si>
    <t>保障房建设</t>
  </si>
  <si>
    <t>应急度汛项
目</t>
    <phoneticPr fontId="5" type="noConversion"/>
  </si>
  <si>
    <t>市热力总公司      
市住建局</t>
    <phoneticPr fontId="5" type="noConversion"/>
  </si>
  <si>
    <t>为建设环境优美、交通便捷的保障性住房，改善唐山市中低收入居住条件，提高唐山市民的幸福指数，同时促进唐山市城市建设。项目完工后，提供廉租房2350套、11.63万平方米，公租房6052套、35.39万平方米。</t>
  </si>
  <si>
    <t>市房投公司</t>
  </si>
  <si>
    <t>该项目新购投入使用后，不仅能满足广大人民群众的需求，还可以进一步提高唐山市住房公积金的信息化水平、优化工作流程，对于更好地发挥住房公积金的职能作用，体现公积金缴存的威严与公正，满足住房公积金行使国家公积金收缴与放贷权，更好地服务于百姓住房保障，。</t>
    <phoneticPr fontId="5" type="noConversion"/>
  </si>
  <si>
    <t>根据《河北省散装水泥专项资金征收和使用管理实施细则》和《河北省促进散装水泥发展条例》，安排资金57万元，对水泥生产企业、预拌混凝土和预拌砂浆企业在新建或者改建散装水泥设施设备时进行补贴。</t>
    <phoneticPr fontId="5" type="noConversion"/>
  </si>
  <si>
    <t>根据《唐山市体育三年工作大纲（2013-2015年）》要求，主要用于：1、市中心区建设公共运动场4块（路南、路北、开平、高新），每块40万元，需160万元。2、市区社区建设室外小型运动场3块（古冶、丰南、丰润），每块20万元，需60万元。3、市直机关（人群协会）健身器材40万元。共安排资金260万元。</t>
    <phoneticPr fontId="5" type="noConversion"/>
  </si>
  <si>
    <t xml:space="preserve">  2015年市本级项目支出安排情况表</t>
    <phoneticPr fontId="3" type="noConversion"/>
  </si>
  <si>
    <t>根据《中华人民共和国人口和计划生育法》，安排资金400万元，用于县区农村已婚育龄妇女免费服务进档升级、减免手术费、流动人口计划生育综合治理及出生人口性别比治理。</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</si>
</sst>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_ "/>
    <numFmt numFmtId="178" formatCode="0.00_ "/>
  </numFmts>
  <fonts count="23">
    <font>
      <sz val="11"/>
      <color theme="1"/>
      <name val="宋体"/>
      <charset val="134"/>
      <scheme val="minor"/>
    </font>
    <font>
      <sz val="10"/>
      <name val="Arial"/>
      <family val="2"/>
    </font>
    <font>
      <sz val="10"/>
      <name val="宋体"/>
      <family val="3"/>
      <charset val="134"/>
    </font>
    <font>
      <sz val="9"/>
      <name val="宋体"/>
      <family val="3"/>
      <charset val="134"/>
    </font>
    <font>
      <sz val="9"/>
      <color indexed="8"/>
      <name val="宋体"/>
      <family val="3"/>
      <charset val="134"/>
    </font>
    <font>
      <sz val="9"/>
      <name val="宋体"/>
      <family val="3"/>
      <charset val="134"/>
    </font>
    <font>
      <sz val="9"/>
      <name val="SimSun"/>
      <charset val="134"/>
    </font>
    <font>
      <sz val="10"/>
      <name val="SimSun"/>
      <charset val="134"/>
    </font>
    <font>
      <sz val="9"/>
      <name val="宋体"/>
      <family val="3"/>
      <charset val="134"/>
    </font>
    <font>
      <sz val="10"/>
      <name val="宋体"/>
      <family val="3"/>
      <charset val="134"/>
    </font>
    <font>
      <b/>
      <sz val="10"/>
      <name val="宋体"/>
      <family val="3"/>
      <charset val="134"/>
    </font>
    <font>
      <b/>
      <sz val="9"/>
      <name val="宋体"/>
      <family val="3"/>
      <charset val="134"/>
    </font>
    <font>
      <sz val="9"/>
      <color indexed="10"/>
      <name val="宋体"/>
      <family val="3"/>
      <charset val="134"/>
    </font>
    <font>
      <sz val="11"/>
      <name val="宋体"/>
      <family val="3"/>
      <charset val="134"/>
    </font>
    <font>
      <sz val="11"/>
      <name val="宋体"/>
      <family val="3"/>
      <charset val="134"/>
    </font>
    <font>
      <b/>
      <sz val="9"/>
      <color indexed="81"/>
      <name val="宋体"/>
      <family val="3"/>
      <charset val="134"/>
    </font>
    <font>
      <sz val="9"/>
      <color indexed="81"/>
      <name val="宋体"/>
      <family val="3"/>
      <charset val="134"/>
    </font>
    <font>
      <sz val="10"/>
      <name val="宋体"/>
      <family val="3"/>
      <charset val="134"/>
    </font>
    <font>
      <sz val="12"/>
      <name val="SimSun"/>
      <charset val="134"/>
    </font>
    <font>
      <sz val="16"/>
      <name val="黑体"/>
      <family val="3"/>
      <charset val="134"/>
    </font>
    <font>
      <sz val="12"/>
      <name val="宋体"/>
      <family val="3"/>
      <charset val="134"/>
    </font>
    <font>
      <sz val="16"/>
      <name val="黑体"/>
      <family val="3"/>
      <charset val="134"/>
    </font>
    <font>
      <sz val="11"/>
      <color theme="1"/>
      <name val="宋体"/>
      <family val="3"/>
      <charset val="134"/>
      <scheme val="minor"/>
    </font>
  </fonts>
  <fills count="10">
    <fill>
      <patternFill patternType="none"/>
    </fill>
    <fill>
      <patternFill patternType="gray125"/>
    </fill>
    <fill>
      <patternFill patternType="solid">
        <fgColor indexed="9"/>
        <bgColor indexed="64"/>
      </patternFill>
    </fill>
    <fill>
      <patternFill patternType="solid">
        <fgColor indexed="9"/>
        <bgColor indexed="10"/>
      </patternFill>
    </fill>
    <fill>
      <patternFill patternType="solid">
        <fgColor indexed="44"/>
        <bgColor indexed="64"/>
      </patternFill>
    </fill>
    <fill>
      <patternFill patternType="solid">
        <fgColor indexed="10"/>
        <bgColor indexed="64"/>
      </patternFill>
    </fill>
    <fill>
      <patternFill patternType="solid">
        <fgColor indexed="10"/>
        <bgColor indexed="10"/>
      </patternFill>
    </fill>
    <fill>
      <patternFill patternType="solid">
        <fgColor indexed="13"/>
        <bgColor indexed="64"/>
      </patternFill>
    </fill>
    <fill>
      <patternFill patternType="solid">
        <fgColor indexed="51"/>
        <bgColor indexed="64"/>
      </patternFill>
    </fill>
    <fill>
      <patternFill patternType="solid">
        <fgColor indexed="51"/>
        <bgColor indexed="10"/>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alignment vertical="center"/>
    </xf>
    <xf numFmtId="0" fontId="1" fillId="0" borderId="0"/>
    <xf numFmtId="0" fontId="1" fillId="0" borderId="0"/>
    <xf numFmtId="0" fontId="1" fillId="0" borderId="0"/>
  </cellStyleXfs>
  <cellXfs count="293">
    <xf numFmtId="0" fontId="0" fillId="0" borderId="0" xfId="0">
      <alignment vertical="center"/>
    </xf>
    <xf numFmtId="0" fontId="1" fillId="2" borderId="0" xfId="1" applyFont="1" applyFill="1"/>
    <xf numFmtId="0" fontId="8" fillId="2" borderId="1" xfId="1" applyFont="1" applyFill="1" applyBorder="1" applyAlignment="1">
      <alignment horizontal="left" vertical="center" wrapText="1"/>
    </xf>
    <xf numFmtId="0" fontId="8" fillId="2" borderId="1" xfId="1" applyFont="1" applyFill="1" applyBorder="1" applyAlignment="1">
      <alignment vertical="center" wrapText="1"/>
    </xf>
    <xf numFmtId="0" fontId="8" fillId="0" borderId="1" xfId="1" applyFont="1" applyBorder="1" applyAlignment="1">
      <alignment horizontal="center" vertical="center" wrapText="1"/>
    </xf>
    <xf numFmtId="0" fontId="8" fillId="2" borderId="1" xfId="1" applyFont="1" applyFill="1" applyBorder="1" applyAlignment="1">
      <alignment horizontal="center" vertical="center" wrapText="1"/>
    </xf>
    <xf numFmtId="0" fontId="8" fillId="0" borderId="1" xfId="1" applyFont="1" applyBorder="1" applyAlignment="1">
      <alignment vertical="center" wrapText="1"/>
    </xf>
    <xf numFmtId="0" fontId="8" fillId="0" borderId="0" xfId="0" applyFont="1">
      <alignment vertical="center"/>
    </xf>
    <xf numFmtId="0" fontId="8" fillId="2" borderId="1" xfId="1" applyFont="1" applyFill="1" applyBorder="1" applyAlignment="1">
      <alignment horizontal="left" vertical="center"/>
    </xf>
    <xf numFmtId="176" fontId="9" fillId="0" borderId="0" xfId="1" applyNumberFormat="1" applyFont="1" applyBorder="1" applyAlignment="1">
      <alignment horizontal="right" vertical="center" wrapText="1"/>
    </xf>
    <xf numFmtId="177" fontId="9" fillId="2" borderId="1" xfId="1" applyNumberFormat="1" applyFont="1" applyFill="1" applyBorder="1" applyAlignment="1">
      <alignment horizontal="right" vertical="center" wrapText="1"/>
    </xf>
    <xf numFmtId="0" fontId="9" fillId="0" borderId="0" xfId="0" applyFont="1" applyAlignment="1">
      <alignment horizontal="right" vertical="center"/>
    </xf>
    <xf numFmtId="0" fontId="9" fillId="0" borderId="1" xfId="0" applyFont="1" applyBorder="1" applyAlignment="1">
      <alignment horizontal="right" vertical="center"/>
    </xf>
    <xf numFmtId="0" fontId="8" fillId="3" borderId="1" xfId="1" applyFont="1" applyFill="1" applyBorder="1" applyAlignment="1">
      <alignment vertical="center" wrapText="1"/>
    </xf>
    <xf numFmtId="0" fontId="7" fillId="2" borderId="1" xfId="1" applyFont="1" applyFill="1" applyBorder="1" applyAlignment="1">
      <alignment horizontal="left" vertical="center" wrapText="1"/>
    </xf>
    <xf numFmtId="0" fontId="6" fillId="2" borderId="1" xfId="1" applyFont="1" applyFill="1" applyBorder="1" applyAlignment="1">
      <alignment horizontal="left" vertical="center" wrapText="1"/>
    </xf>
    <xf numFmtId="177" fontId="9" fillId="2" borderId="1" xfId="0" applyNumberFormat="1" applyFont="1" applyFill="1" applyBorder="1" applyAlignment="1">
      <alignment horizontal="right" vertical="center" wrapText="1"/>
    </xf>
    <xf numFmtId="177" fontId="9" fillId="0" borderId="1" xfId="0" applyNumberFormat="1" applyFont="1" applyFill="1" applyBorder="1" applyAlignment="1">
      <alignment horizontal="right" vertical="center" wrapText="1"/>
    </xf>
    <xf numFmtId="0" fontId="8" fillId="3" borderId="1" xfId="1" applyFont="1" applyFill="1" applyBorder="1" applyAlignment="1">
      <alignment horizontal="center" vertical="center" wrapText="1"/>
    </xf>
    <xf numFmtId="176" fontId="10" fillId="0" borderId="1" xfId="1" applyNumberFormat="1" applyFont="1" applyBorder="1" applyAlignment="1">
      <alignment horizontal="center" vertical="center" wrapText="1"/>
    </xf>
    <xf numFmtId="0" fontId="8" fillId="0" borderId="1" xfId="1" applyFont="1" applyBorder="1" applyAlignment="1">
      <alignment horizontal="left" vertical="center" wrapText="1"/>
    </xf>
    <xf numFmtId="0" fontId="1" fillId="0" borderId="0" xfId="1" applyFont="1" applyAlignment="1">
      <alignment vertical="center"/>
    </xf>
    <xf numFmtId="0" fontId="1" fillId="2" borderId="0" xfId="1" applyFont="1" applyFill="1" applyAlignment="1">
      <alignment vertical="center"/>
    </xf>
    <xf numFmtId="0" fontId="8" fillId="2"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14" fillId="0" borderId="0" xfId="0" applyFont="1" applyAlignment="1"/>
    <xf numFmtId="0" fontId="8" fillId="0" borderId="1" xfId="0" applyFont="1" applyFill="1" applyBorder="1" applyAlignment="1">
      <alignment vertical="center" wrapText="1"/>
    </xf>
    <xf numFmtId="0" fontId="13" fillId="0" borderId="0" xfId="0" applyFont="1" applyAlignment="1"/>
    <xf numFmtId="0" fontId="8" fillId="0" borderId="1" xfId="0" applyFont="1" applyBorder="1" applyAlignment="1">
      <alignment horizontal="left" vertical="center"/>
    </xf>
    <xf numFmtId="177" fontId="9" fillId="2" borderId="1" xfId="1" applyNumberFormat="1" applyFont="1" applyFill="1" applyBorder="1" applyAlignment="1">
      <alignment vertical="center" wrapText="1"/>
    </xf>
    <xf numFmtId="177" fontId="10" fillId="2" borderId="1" xfId="1" applyNumberFormat="1" applyFont="1" applyFill="1" applyBorder="1" applyAlignment="1">
      <alignment horizontal="right" vertical="center" wrapText="1"/>
    </xf>
    <xf numFmtId="0" fontId="8" fillId="2" borderId="1" xfId="1" applyNumberFormat="1" applyFont="1" applyFill="1" applyBorder="1" applyAlignment="1">
      <alignment horizontal="left" vertical="center" wrapText="1"/>
    </xf>
    <xf numFmtId="0" fontId="2" fillId="2" borderId="1" xfId="0" applyFont="1" applyFill="1" applyBorder="1" applyAlignment="1">
      <alignment horizontal="left" vertical="top"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13" fillId="0" borderId="0" xfId="0" applyFont="1" applyAlignment="1">
      <alignment vertical="center" wrapText="1"/>
    </xf>
    <xf numFmtId="0" fontId="8" fillId="0" borderId="1" xfId="1" applyNumberFormat="1" applyFont="1" applyBorder="1" applyAlignment="1">
      <alignment horizontal="left" vertical="center" wrapText="1"/>
    </xf>
    <xf numFmtId="177" fontId="9" fillId="0" borderId="1" xfId="0" applyNumberFormat="1" applyFont="1" applyBorder="1" applyAlignment="1">
      <alignment horizontal="right" vertical="center" wrapText="1"/>
    </xf>
    <xf numFmtId="177" fontId="9" fillId="2" borderId="1" xfId="0" applyNumberFormat="1" applyFont="1" applyFill="1" applyBorder="1" applyAlignment="1">
      <alignment vertical="center" wrapText="1"/>
    </xf>
    <xf numFmtId="0" fontId="9" fillId="0" borderId="0" xfId="0" applyFont="1" applyAlignment="1"/>
    <xf numFmtId="176" fontId="9" fillId="2" borderId="1" xfId="1" applyNumberFormat="1" applyFont="1" applyFill="1" applyBorder="1" applyAlignment="1">
      <alignment horizontal="right" vertical="center" wrapText="1"/>
    </xf>
    <xf numFmtId="177" fontId="9" fillId="2" borderId="1" xfId="1" applyNumberFormat="1" applyFont="1" applyFill="1" applyBorder="1" applyAlignment="1">
      <alignment horizontal="right" vertical="center" shrinkToFit="1"/>
    </xf>
    <xf numFmtId="0" fontId="8" fillId="0" borderId="1" xfId="0" applyFont="1" applyBorder="1" applyAlignment="1">
      <alignment horizontal="center" vertical="center"/>
    </xf>
    <xf numFmtId="176" fontId="9" fillId="0" borderId="1" xfId="0" applyNumberFormat="1" applyFont="1" applyBorder="1" applyAlignment="1">
      <alignment horizontal="right" vertical="center" wrapText="1"/>
    </xf>
    <xf numFmtId="176" fontId="9" fillId="0" borderId="1" xfId="1" applyNumberFormat="1" applyFont="1" applyBorder="1" applyAlignment="1">
      <alignment horizontal="right" vertical="center" wrapText="1"/>
    </xf>
    <xf numFmtId="0" fontId="10" fillId="0" borderId="1" xfId="1" applyFont="1" applyBorder="1" applyAlignment="1">
      <alignment horizontal="center" vertical="center" wrapText="1"/>
    </xf>
    <xf numFmtId="0" fontId="6" fillId="2" borderId="1" xfId="1" applyFont="1" applyFill="1" applyBorder="1" applyAlignment="1">
      <alignment vertical="center" wrapText="1"/>
    </xf>
    <xf numFmtId="0" fontId="13" fillId="0" borderId="0" xfId="0" applyFont="1">
      <alignment vertical="center"/>
    </xf>
    <xf numFmtId="0" fontId="14" fillId="0" borderId="0" xfId="0" applyFont="1">
      <alignment vertical="center"/>
    </xf>
    <xf numFmtId="0" fontId="9" fillId="0" borderId="1" xfId="0" applyFont="1" applyBorder="1" applyAlignment="1">
      <alignment horizontal="right" vertical="center" wrapText="1"/>
    </xf>
    <xf numFmtId="0" fontId="8" fillId="0" borderId="1" xfId="0" applyNumberFormat="1" applyFont="1" applyBorder="1" applyAlignment="1">
      <alignment horizontal="center" vertical="center" wrapText="1"/>
    </xf>
    <xf numFmtId="0" fontId="8" fillId="4" borderId="1" xfId="0" applyFont="1" applyFill="1" applyBorder="1" applyAlignment="1">
      <alignment horizontal="left" vertical="center" wrapText="1"/>
    </xf>
    <xf numFmtId="177" fontId="9" fillId="4" borderId="1" xfId="0" applyNumberFormat="1" applyFont="1" applyFill="1" applyBorder="1" applyAlignment="1">
      <alignment horizontal="right" vertical="center" wrapText="1"/>
    </xf>
    <xf numFmtId="0" fontId="13" fillId="4" borderId="0" xfId="0" applyFont="1" applyFill="1" applyAlignment="1"/>
    <xf numFmtId="0" fontId="8" fillId="4" borderId="1" xfId="0" applyFont="1" applyFill="1" applyBorder="1" applyAlignment="1">
      <alignment vertical="center" wrapText="1"/>
    </xf>
    <xf numFmtId="0" fontId="9" fillId="4" borderId="1" xfId="0" applyFont="1" applyFill="1" applyBorder="1" applyAlignment="1">
      <alignment horizontal="right" vertical="center" wrapText="1"/>
    </xf>
    <xf numFmtId="0" fontId="8" fillId="2" borderId="1" xfId="0" applyFont="1" applyFill="1" applyBorder="1" applyAlignment="1">
      <alignment horizontal="center" vertical="center" wrapText="1"/>
    </xf>
    <xf numFmtId="0" fontId="5" fillId="2" borderId="1" xfId="0" applyFont="1" applyFill="1" applyBorder="1" applyAlignment="1">
      <alignment vertical="center" wrapText="1"/>
    </xf>
    <xf numFmtId="0" fontId="8" fillId="2" borderId="1" xfId="1" applyFont="1" applyFill="1" applyBorder="1" applyAlignment="1">
      <alignment horizontal="center" vertical="center"/>
    </xf>
    <xf numFmtId="177" fontId="9" fillId="0" borderId="1" xfId="1" applyNumberFormat="1" applyFont="1" applyBorder="1" applyAlignment="1">
      <alignment vertical="center" wrapText="1"/>
    </xf>
    <xf numFmtId="0" fontId="9" fillId="2" borderId="1" xfId="1" applyFont="1" applyFill="1" applyBorder="1" applyAlignment="1">
      <alignment vertical="center" wrapText="1"/>
    </xf>
    <xf numFmtId="0" fontId="8" fillId="2" borderId="1" xfId="0" applyNumberFormat="1" applyFont="1" applyFill="1" applyBorder="1" applyAlignment="1">
      <alignment horizontal="center" vertical="center" wrapText="1"/>
    </xf>
    <xf numFmtId="0" fontId="8" fillId="2" borderId="0" xfId="0" applyFont="1" applyFill="1" applyAlignment="1">
      <alignment horizontal="center" vertical="center"/>
    </xf>
    <xf numFmtId="0" fontId="8" fillId="2" borderId="1" xfId="0" applyFont="1" applyFill="1" applyBorder="1" applyAlignment="1">
      <alignment horizontal="center" vertical="center"/>
    </xf>
    <xf numFmtId="177" fontId="10" fillId="4" borderId="1" xfId="0" applyNumberFormat="1" applyFont="1" applyFill="1" applyBorder="1" applyAlignment="1">
      <alignment horizontal="right" vertical="center" wrapText="1"/>
    </xf>
    <xf numFmtId="0" fontId="10" fillId="4" borderId="1" xfId="0" applyFont="1" applyFill="1" applyBorder="1" applyAlignment="1">
      <alignment horizontal="right" vertical="center" wrapText="1"/>
    </xf>
    <xf numFmtId="0" fontId="10" fillId="0" borderId="0" xfId="0" applyFont="1" applyAlignment="1">
      <alignment horizontal="right" vertical="center"/>
    </xf>
    <xf numFmtId="0" fontId="13" fillId="2" borderId="0" xfId="0" applyFont="1" applyFill="1" applyAlignment="1">
      <alignment vertical="center" wrapText="1"/>
    </xf>
    <xf numFmtId="3" fontId="8" fillId="2" borderId="1" xfId="1" applyNumberFormat="1" applyFont="1" applyFill="1" applyBorder="1" applyAlignment="1">
      <alignment horizontal="left" vertical="center" wrapText="1"/>
    </xf>
    <xf numFmtId="0" fontId="1" fillId="0" borderId="0" xfId="1" applyFont="1"/>
    <xf numFmtId="0" fontId="9" fillId="2" borderId="1" xfId="0" applyFont="1" applyFill="1" applyBorder="1" applyAlignment="1">
      <alignment horizontal="right" vertical="center"/>
    </xf>
    <xf numFmtId="3" fontId="9" fillId="0" borderId="1" xfId="0" applyNumberFormat="1" applyFont="1" applyFill="1" applyBorder="1" applyAlignment="1">
      <alignment horizontal="right" vertical="center" wrapText="1"/>
    </xf>
    <xf numFmtId="0" fontId="8" fillId="2" borderId="0" xfId="0" applyFont="1" applyFill="1" applyAlignment="1"/>
    <xf numFmtId="0" fontId="8" fillId="4" borderId="1" xfId="0" applyFont="1" applyFill="1" applyBorder="1" applyAlignment="1">
      <alignment horizontal="center" vertical="center" wrapText="1"/>
    </xf>
    <xf numFmtId="177" fontId="10" fillId="0" borderId="1" xfId="0" applyNumberFormat="1" applyFont="1" applyBorder="1" applyAlignment="1">
      <alignment vertical="center" wrapText="1"/>
    </xf>
    <xf numFmtId="0" fontId="11" fillId="5" borderId="1" xfId="1" applyFont="1" applyFill="1" applyBorder="1" applyAlignment="1">
      <alignment horizontal="center" vertical="center" wrapText="1"/>
    </xf>
    <xf numFmtId="176" fontId="10" fillId="5" borderId="1" xfId="1" applyNumberFormat="1" applyFont="1" applyFill="1" applyBorder="1" applyAlignment="1">
      <alignment horizontal="right" vertical="center" wrapText="1"/>
    </xf>
    <xf numFmtId="177" fontId="10" fillId="6" borderId="1" xfId="1" applyNumberFormat="1" applyFont="1" applyFill="1" applyBorder="1" applyAlignment="1">
      <alignment horizontal="right" vertical="center" wrapText="1"/>
    </xf>
    <xf numFmtId="0" fontId="9" fillId="0" borderId="1" xfId="0" applyFont="1" applyBorder="1" applyAlignment="1">
      <alignment horizontal="left" vertical="center" wrapText="1"/>
    </xf>
    <xf numFmtId="178" fontId="9" fillId="2" borderId="1" xfId="0" applyNumberFormat="1" applyFont="1" applyFill="1" applyBorder="1" applyAlignment="1">
      <alignment horizontal="right" vertical="center" wrapText="1"/>
    </xf>
    <xf numFmtId="177" fontId="9" fillId="3" borderId="1" xfId="1" applyNumberFormat="1" applyFont="1" applyFill="1" applyBorder="1" applyAlignment="1">
      <alignment horizontal="right" vertical="center" wrapText="1" shrinkToFit="1"/>
    </xf>
    <xf numFmtId="0" fontId="10" fillId="2" borderId="1" xfId="0" applyFont="1" applyFill="1" applyBorder="1" applyAlignment="1">
      <alignment horizontal="right" vertical="center"/>
    </xf>
    <xf numFmtId="0" fontId="9" fillId="2" borderId="1" xfId="1"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vertical="center" wrapText="1"/>
    </xf>
    <xf numFmtId="0" fontId="11" fillId="2" borderId="2" xfId="0" applyFont="1" applyFill="1" applyBorder="1" applyAlignment="1">
      <alignment horizontal="left" vertical="center" wrapText="1"/>
    </xf>
    <xf numFmtId="0" fontId="8" fillId="0" borderId="0" xfId="0" applyFont="1" applyBorder="1" applyAlignment="1">
      <alignment horizontal="left" vertical="center" wrapText="1"/>
    </xf>
    <xf numFmtId="177" fontId="9" fillId="0" borderId="0" xfId="1" applyNumberFormat="1" applyFont="1" applyBorder="1" applyAlignment="1">
      <alignment horizontal="right" vertical="center" wrapText="1"/>
    </xf>
    <xf numFmtId="0" fontId="9" fillId="2" borderId="1" xfId="2" applyFont="1" applyFill="1" applyBorder="1" applyAlignment="1">
      <alignment vertical="center" wrapText="1"/>
    </xf>
    <xf numFmtId="0" fontId="17" fillId="0" borderId="0" xfId="0" applyFont="1" applyAlignment="1"/>
    <xf numFmtId="0" fontId="9" fillId="0" borderId="1" xfId="0" applyFont="1" applyFill="1" applyBorder="1" applyAlignment="1">
      <alignment horizontal="left" vertical="center" wrapText="1"/>
    </xf>
    <xf numFmtId="0" fontId="9" fillId="0" borderId="1" xfId="0" applyFont="1" applyBorder="1" applyAlignment="1">
      <alignment vertical="center" wrapText="1"/>
    </xf>
    <xf numFmtId="0" fontId="9" fillId="2" borderId="1" xfId="0" applyFont="1" applyFill="1" applyBorder="1" applyAlignment="1">
      <alignment horizontal="left" vertical="center"/>
    </xf>
    <xf numFmtId="0" fontId="10" fillId="2" borderId="1" xfId="1" applyFont="1" applyFill="1" applyBorder="1" applyAlignment="1">
      <alignment horizontal="center" vertical="center" wrapText="1"/>
    </xf>
    <xf numFmtId="0" fontId="9" fillId="0" borderId="1" xfId="1" applyFont="1" applyBorder="1" applyAlignment="1">
      <alignment horizontal="left" vertical="center" wrapText="1"/>
    </xf>
    <xf numFmtId="0" fontId="9" fillId="0" borderId="1" xfId="1" applyNumberFormat="1" applyFont="1" applyBorder="1" applyAlignment="1">
      <alignment horizontal="left" vertical="center" wrapText="1"/>
    </xf>
    <xf numFmtId="0" fontId="10" fillId="0" borderId="1" xfId="1" applyFont="1" applyBorder="1" applyAlignment="1">
      <alignment horizontal="left" vertical="center" wrapText="1"/>
    </xf>
    <xf numFmtId="0" fontId="9" fillId="3" borderId="1" xfId="1" applyFont="1" applyFill="1" applyBorder="1" applyAlignment="1">
      <alignment horizontal="left" vertical="center" wrapText="1"/>
    </xf>
    <xf numFmtId="0" fontId="9" fillId="0" borderId="1" xfId="1" applyFont="1" applyBorder="1" applyAlignment="1">
      <alignment vertical="center" wrapText="1"/>
    </xf>
    <xf numFmtId="0" fontId="9" fillId="2" borderId="1" xfId="1" applyNumberFormat="1" applyFont="1" applyFill="1" applyBorder="1" applyAlignment="1">
      <alignment horizontal="left" vertical="center" wrapText="1"/>
    </xf>
    <xf numFmtId="176" fontId="9" fillId="0" borderId="1" xfId="1" applyNumberFormat="1" applyFont="1" applyBorder="1" applyAlignment="1">
      <alignment horizontal="left" vertical="center" wrapText="1"/>
    </xf>
    <xf numFmtId="4" fontId="9" fillId="3" borderId="1" xfId="1" applyNumberFormat="1" applyFont="1" applyFill="1" applyBorder="1" applyAlignment="1">
      <alignment vertical="center" wrapText="1"/>
    </xf>
    <xf numFmtId="0" fontId="7" fillId="2" borderId="1" xfId="1" applyFont="1" applyFill="1" applyBorder="1" applyAlignment="1">
      <alignment horizontal="center" vertical="center" wrapText="1"/>
    </xf>
    <xf numFmtId="0" fontId="5" fillId="2" borderId="1" xfId="1" applyFont="1" applyFill="1" applyBorder="1" applyAlignment="1">
      <alignment vertical="center" wrapText="1"/>
    </xf>
    <xf numFmtId="177" fontId="9" fillId="2" borderId="1" xfId="1" applyNumberFormat="1" applyFont="1" applyFill="1" applyBorder="1" applyAlignment="1">
      <alignment horizontal="right" vertical="center" wrapText="1" shrinkToFit="1"/>
    </xf>
    <xf numFmtId="0" fontId="6" fillId="2" borderId="1" xfId="1" applyFont="1" applyFill="1" applyBorder="1" applyAlignment="1">
      <alignment horizontal="center" vertical="center" wrapText="1"/>
    </xf>
    <xf numFmtId="3" fontId="7" fillId="2" borderId="1" xfId="1" applyNumberFormat="1" applyFont="1" applyFill="1" applyBorder="1" applyAlignment="1">
      <alignment horizontal="left" vertical="center" wrapText="1"/>
    </xf>
    <xf numFmtId="0" fontId="8" fillId="0" borderId="1" xfId="0" applyFont="1" applyBorder="1" applyAlignment="1">
      <alignment vertical="center" wrapText="1"/>
    </xf>
    <xf numFmtId="0" fontId="10" fillId="2" borderId="1" xfId="1" applyFont="1" applyFill="1" applyBorder="1" applyAlignment="1">
      <alignment horizontal="left" vertical="center" wrapText="1"/>
    </xf>
    <xf numFmtId="0" fontId="13" fillId="2" borderId="0" xfId="0" applyFont="1" applyFill="1" applyAlignment="1"/>
    <xf numFmtId="0" fontId="9" fillId="2" borderId="1" xfId="0" applyFont="1" applyFill="1" applyBorder="1" applyAlignment="1">
      <alignment horizontal="right" vertical="center" wrapText="1"/>
    </xf>
    <xf numFmtId="0" fontId="9" fillId="4" borderId="1" xfId="0" applyFont="1" applyFill="1" applyBorder="1" applyAlignment="1">
      <alignment horizontal="left" vertical="center" wrapText="1"/>
    </xf>
    <xf numFmtId="0" fontId="8" fillId="7" borderId="1" xfId="0" applyFont="1" applyFill="1" applyBorder="1" applyAlignment="1">
      <alignment horizontal="left" vertical="center" wrapText="1"/>
    </xf>
    <xf numFmtId="0" fontId="13" fillId="7" borderId="0" xfId="0" applyFont="1" applyFill="1" applyAlignment="1"/>
    <xf numFmtId="0" fontId="1" fillId="7" borderId="0" xfId="1" applyFont="1" applyFill="1" applyAlignment="1">
      <alignment vertical="center"/>
    </xf>
    <xf numFmtId="177" fontId="9" fillId="0" borderId="1" xfId="1" applyNumberFormat="1" applyFont="1" applyBorder="1" applyAlignment="1">
      <alignment horizontal="right" vertical="center" wrapText="1"/>
    </xf>
    <xf numFmtId="177" fontId="10" fillId="0" borderId="1" xfId="1" applyNumberFormat="1" applyFont="1" applyBorder="1" applyAlignment="1">
      <alignment horizontal="right" vertical="center" wrapText="1"/>
    </xf>
    <xf numFmtId="0" fontId="9" fillId="7" borderId="0" xfId="0" applyFont="1" applyFill="1" applyAlignment="1"/>
    <xf numFmtId="176" fontId="9" fillId="2" borderId="1" xfId="0" applyNumberFormat="1" applyFont="1" applyFill="1" applyBorder="1" applyAlignment="1">
      <alignment vertical="center" wrapText="1"/>
    </xf>
    <xf numFmtId="177" fontId="9" fillId="0" borderId="1" xfId="0" applyNumberFormat="1" applyFont="1" applyFill="1" applyBorder="1" applyAlignment="1">
      <alignment vertical="center" wrapText="1"/>
    </xf>
    <xf numFmtId="0" fontId="1" fillId="2" borderId="0" xfId="1" applyFont="1" applyFill="1" applyBorder="1"/>
    <xf numFmtId="0" fontId="1" fillId="0" borderId="0" xfId="1" applyFont="1" applyBorder="1" applyAlignment="1">
      <alignment vertical="center"/>
    </xf>
    <xf numFmtId="0" fontId="13" fillId="0" borderId="0" xfId="0" applyFont="1" applyBorder="1" applyAlignment="1"/>
    <xf numFmtId="0" fontId="13" fillId="2" borderId="0" xfId="0" applyFont="1" applyFill="1" applyBorder="1" applyAlignment="1"/>
    <xf numFmtId="0" fontId="8" fillId="0" borderId="1" xfId="0" applyNumberFormat="1" applyFont="1" applyFill="1" applyBorder="1" applyAlignment="1">
      <alignment horizontal="center" vertical="center" wrapText="1"/>
    </xf>
    <xf numFmtId="0" fontId="8" fillId="0" borderId="1" xfId="1" applyNumberFormat="1" applyFont="1" applyBorder="1" applyAlignment="1">
      <alignment horizontal="center" vertical="center" wrapText="1"/>
    </xf>
    <xf numFmtId="0" fontId="8" fillId="2" borderId="1" xfId="1" applyNumberFormat="1" applyFont="1" applyFill="1" applyBorder="1" applyAlignment="1">
      <alignment horizontal="center" vertical="center" wrapText="1"/>
    </xf>
    <xf numFmtId="0" fontId="7" fillId="2" borderId="1" xfId="1" applyNumberFormat="1" applyFont="1" applyFill="1" applyBorder="1" applyAlignment="1">
      <alignment horizontal="center" vertical="center" wrapText="1"/>
    </xf>
    <xf numFmtId="0" fontId="13" fillId="0" borderId="1" xfId="0" applyFont="1" applyBorder="1" applyAlignment="1">
      <alignment vertical="center" wrapText="1"/>
    </xf>
    <xf numFmtId="177" fontId="10" fillId="2" borderId="1" xfId="1" applyNumberFormat="1" applyFont="1" applyFill="1" applyBorder="1" applyAlignment="1">
      <alignment vertical="center" wrapText="1" shrinkToFit="1"/>
    </xf>
    <xf numFmtId="176" fontId="9" fillId="0" borderId="1" xfId="0" applyNumberFormat="1" applyFont="1" applyFill="1" applyBorder="1" applyAlignment="1">
      <alignment vertical="center" wrapText="1"/>
    </xf>
    <xf numFmtId="177" fontId="9" fillId="2" borderId="1" xfId="1" applyNumberFormat="1" applyFont="1" applyFill="1" applyBorder="1" applyAlignment="1">
      <alignment vertical="center" wrapText="1" shrinkToFit="1"/>
    </xf>
    <xf numFmtId="0" fontId="9" fillId="0" borderId="1" xfId="0" applyFont="1" applyBorder="1" applyAlignment="1">
      <alignment horizontal="center" vertical="center" wrapText="1"/>
    </xf>
    <xf numFmtId="0" fontId="9" fillId="0" borderId="1" xfId="1" applyFont="1" applyFill="1" applyBorder="1" applyAlignment="1">
      <alignment horizontal="left" vertical="center" wrapText="1"/>
    </xf>
    <xf numFmtId="0" fontId="10" fillId="2" borderId="1" xfId="0" applyFont="1" applyFill="1" applyBorder="1" applyAlignment="1">
      <alignment horizontal="left" vertical="center" wrapText="1"/>
    </xf>
    <xf numFmtId="0" fontId="10" fillId="0" borderId="1" xfId="0" applyFont="1" applyBorder="1" applyAlignment="1">
      <alignment horizontal="left" vertical="center" wrapText="1"/>
    </xf>
    <xf numFmtId="0" fontId="10" fillId="3" borderId="1" xfId="1" applyFont="1" applyFill="1" applyBorder="1" applyAlignment="1">
      <alignment horizontal="left" vertical="center" wrapText="1"/>
    </xf>
    <xf numFmtId="0" fontId="2" fillId="2" borderId="1" xfId="0" applyFont="1" applyFill="1" applyBorder="1" applyAlignment="1">
      <alignment horizontal="left" vertical="center" wrapText="1"/>
    </xf>
    <xf numFmtId="176" fontId="10" fillId="0" borderId="1" xfId="1" applyNumberFormat="1" applyFont="1" applyBorder="1" applyAlignment="1">
      <alignment horizontal="left" vertical="center" wrapText="1"/>
    </xf>
    <xf numFmtId="0" fontId="13" fillId="0" borderId="0" xfId="0" applyFont="1" applyBorder="1" applyAlignment="1">
      <alignment vertical="center" wrapText="1"/>
    </xf>
    <xf numFmtId="0" fontId="10" fillId="0" borderId="1" xfId="1" applyFont="1" applyBorder="1" applyAlignment="1">
      <alignment vertical="center" wrapText="1"/>
    </xf>
    <xf numFmtId="0" fontId="10" fillId="2" borderId="1" xfId="1" applyFont="1" applyFill="1" applyBorder="1" applyAlignment="1">
      <alignment vertical="center" wrapText="1"/>
    </xf>
    <xf numFmtId="0" fontId="10" fillId="0" borderId="1" xfId="0" applyFont="1" applyBorder="1" applyAlignment="1">
      <alignment vertical="center" wrapText="1"/>
    </xf>
    <xf numFmtId="0" fontId="7" fillId="0" borderId="1" xfId="0" applyFont="1" applyBorder="1" applyAlignment="1">
      <alignment vertical="center" wrapText="1"/>
    </xf>
    <xf numFmtId="0" fontId="9" fillId="2" borderId="1" xfId="1" applyNumberFormat="1" applyFont="1" applyFill="1" applyBorder="1" applyAlignment="1">
      <alignment horizontal="center" vertical="center" wrapText="1"/>
    </xf>
    <xf numFmtId="0" fontId="9" fillId="0" borderId="1" xfId="1" applyFont="1" applyFill="1" applyBorder="1" applyAlignment="1">
      <alignment horizontal="center" vertical="center" wrapText="1"/>
    </xf>
    <xf numFmtId="0" fontId="9" fillId="0" borderId="1" xfId="1" applyNumberFormat="1" applyFont="1" applyFill="1" applyBorder="1" applyAlignment="1">
      <alignment horizontal="center" vertical="center" wrapText="1"/>
    </xf>
    <xf numFmtId="0" fontId="9" fillId="2" borderId="3" xfId="0" applyFont="1" applyFill="1" applyBorder="1" applyAlignment="1">
      <alignment horizontal="left" vertical="center" wrapText="1"/>
    </xf>
    <xf numFmtId="177" fontId="9" fillId="2" borderId="3" xfId="0" applyNumberFormat="1" applyFont="1" applyFill="1" applyBorder="1" applyAlignment="1">
      <alignment horizontal="right" vertical="center" wrapText="1"/>
    </xf>
    <xf numFmtId="177" fontId="9" fillId="2" borderId="3" xfId="1" applyNumberFormat="1" applyFont="1" applyFill="1" applyBorder="1" applyAlignment="1">
      <alignment horizontal="right" vertical="center" wrapText="1"/>
    </xf>
    <xf numFmtId="0" fontId="9" fillId="0" borderId="2" xfId="0" applyFont="1" applyBorder="1" applyAlignment="1">
      <alignment horizontal="left" vertical="center" wrapText="1"/>
    </xf>
    <xf numFmtId="177" fontId="9" fillId="0" borderId="2" xfId="1" applyNumberFormat="1" applyFont="1" applyBorder="1" applyAlignment="1">
      <alignment horizontal="right" vertical="center" wrapText="1"/>
    </xf>
    <xf numFmtId="177" fontId="9" fillId="0" borderId="2" xfId="0" applyNumberFormat="1" applyFont="1" applyFill="1" applyBorder="1" applyAlignment="1">
      <alignment horizontal="right" vertical="center" wrapText="1"/>
    </xf>
    <xf numFmtId="177" fontId="9" fillId="0" borderId="2" xfId="0" applyNumberFormat="1" applyFont="1" applyBorder="1" applyAlignment="1">
      <alignment horizontal="right" vertical="center" wrapText="1"/>
    </xf>
    <xf numFmtId="176" fontId="9" fillId="2" borderId="1" xfId="1" applyNumberFormat="1" applyFont="1" applyFill="1" applyBorder="1" applyAlignment="1">
      <alignment horizontal="right" vertical="center" shrinkToFit="1"/>
    </xf>
    <xf numFmtId="176" fontId="9" fillId="5" borderId="1" xfId="1" applyNumberFormat="1" applyFont="1" applyFill="1" applyBorder="1" applyAlignment="1">
      <alignment horizontal="right" vertical="center" wrapText="1"/>
    </xf>
    <xf numFmtId="177" fontId="10" fillId="0" borderId="2" xfId="1" applyNumberFormat="1" applyFont="1" applyBorder="1" applyAlignment="1">
      <alignment horizontal="right" vertical="center" wrapText="1"/>
    </xf>
    <xf numFmtId="176" fontId="10" fillId="0" borderId="0" xfId="0" applyNumberFormat="1" applyFont="1" applyBorder="1" applyAlignment="1">
      <alignment horizontal="right" vertical="center" wrapText="1"/>
    </xf>
    <xf numFmtId="176" fontId="10" fillId="2" borderId="1" xfId="0" applyNumberFormat="1" applyFont="1" applyFill="1" applyBorder="1" applyAlignment="1">
      <alignment horizontal="right" vertical="center" wrapText="1"/>
    </xf>
    <xf numFmtId="177" fontId="10" fillId="0" borderId="1" xfId="1" applyNumberFormat="1" applyFont="1" applyBorder="1" applyAlignment="1">
      <alignment vertical="center" wrapText="1"/>
    </xf>
    <xf numFmtId="0" fontId="1" fillId="0" borderId="1" xfId="1" applyFont="1" applyBorder="1"/>
    <xf numFmtId="177" fontId="10" fillId="3" borderId="1" xfId="0" applyNumberFormat="1" applyFont="1" applyFill="1" applyBorder="1" applyAlignment="1">
      <alignment horizontal="right" vertical="center" wrapText="1"/>
    </xf>
    <xf numFmtId="0" fontId="17" fillId="0" borderId="1" xfId="0" applyFont="1" applyBorder="1" applyAlignment="1"/>
    <xf numFmtId="0" fontId="9" fillId="0" borderId="1" xfId="0" applyFont="1" applyBorder="1" applyAlignment="1"/>
    <xf numFmtId="176" fontId="9" fillId="0" borderId="1" xfId="0" applyNumberFormat="1" applyFont="1" applyBorder="1" applyAlignment="1">
      <alignment vertical="center" wrapText="1"/>
    </xf>
    <xf numFmtId="0" fontId="8" fillId="2" borderId="1" xfId="0" applyFont="1" applyFill="1" applyBorder="1" applyAlignment="1">
      <alignment vertical="center" wrapText="1"/>
    </xf>
    <xf numFmtId="0" fontId="11" fillId="2" borderId="1" xfId="0" applyFont="1" applyFill="1" applyBorder="1" applyAlignment="1">
      <alignment horizontal="center" vertical="center" wrapText="1"/>
    </xf>
    <xf numFmtId="0" fontId="14" fillId="7" borderId="0" xfId="0" applyFont="1" applyFill="1" applyAlignment="1">
      <alignment vertical="center" wrapText="1"/>
    </xf>
    <xf numFmtId="0" fontId="8" fillId="2" borderId="1" xfId="0" applyFont="1" applyFill="1" applyBorder="1" applyAlignment="1">
      <alignment horizontal="left" vertical="center"/>
    </xf>
    <xf numFmtId="0" fontId="13" fillId="2" borderId="0" xfId="0" applyFont="1" applyFill="1">
      <alignment vertical="center"/>
    </xf>
    <xf numFmtId="0" fontId="14" fillId="2" borderId="0" xfId="0" applyFont="1" applyFill="1" applyAlignment="1"/>
    <xf numFmtId="0" fontId="14" fillId="2" borderId="0" xfId="0" applyFont="1" applyFill="1">
      <alignment vertical="center"/>
    </xf>
    <xf numFmtId="3" fontId="9" fillId="2" borderId="1" xfId="0" applyNumberFormat="1" applyFont="1" applyFill="1" applyBorder="1" applyAlignment="1">
      <alignment horizontal="right" vertical="center" wrapText="1"/>
    </xf>
    <xf numFmtId="176" fontId="9" fillId="2" borderId="1" xfId="0" applyNumberFormat="1" applyFont="1" applyFill="1" applyBorder="1" applyAlignment="1">
      <alignment horizontal="right" vertical="center" wrapText="1"/>
    </xf>
    <xf numFmtId="0" fontId="9" fillId="2" borderId="1" xfId="0" applyFont="1" applyFill="1" applyBorder="1" applyAlignment="1"/>
    <xf numFmtId="0" fontId="1" fillId="2" borderId="1" xfId="1" applyFont="1" applyFill="1" applyBorder="1"/>
    <xf numFmtId="0" fontId="14" fillId="0" borderId="0" xfId="0" applyFont="1" applyAlignment="1">
      <alignment vertical="center" wrapText="1"/>
    </xf>
    <xf numFmtId="176" fontId="10" fillId="2" borderId="1" xfId="0" applyNumberFormat="1" applyFont="1" applyFill="1" applyBorder="1" applyAlignment="1">
      <alignment vertical="center" wrapText="1"/>
    </xf>
    <xf numFmtId="0" fontId="7" fillId="2" borderId="1" xfId="0" applyFont="1" applyFill="1" applyBorder="1" applyAlignment="1">
      <alignment vertical="center" wrapText="1"/>
    </xf>
    <xf numFmtId="0" fontId="9" fillId="2" borderId="1" xfId="0" applyFont="1" applyFill="1" applyBorder="1" applyAlignment="1">
      <alignment horizontal="center" vertical="center" wrapText="1"/>
    </xf>
    <xf numFmtId="0" fontId="17" fillId="2" borderId="0" xfId="0" applyFont="1" applyFill="1" applyAlignment="1"/>
    <xf numFmtId="0" fontId="9" fillId="2" borderId="0" xfId="0" applyFont="1" applyFill="1" applyAlignment="1"/>
    <xf numFmtId="0" fontId="9" fillId="2" borderId="1" xfId="0" applyFont="1" applyFill="1" applyBorder="1" applyAlignment="1">
      <alignment vertical="center"/>
    </xf>
    <xf numFmtId="3" fontId="8" fillId="0" borderId="1" xfId="1" applyNumberFormat="1" applyFont="1" applyBorder="1" applyAlignment="1">
      <alignment horizontal="left" vertical="center" wrapText="1"/>
    </xf>
    <xf numFmtId="0" fontId="9" fillId="2" borderId="1" xfId="0" applyNumberFormat="1" applyFont="1" applyFill="1" applyBorder="1" applyAlignment="1">
      <alignment horizontal="center" vertical="center" wrapText="1"/>
    </xf>
    <xf numFmtId="0" fontId="9" fillId="2" borderId="1" xfId="1" applyFont="1" applyFill="1" applyBorder="1" applyAlignment="1">
      <alignment horizontal="right" vertical="center" wrapText="1"/>
    </xf>
    <xf numFmtId="0" fontId="9" fillId="0" borderId="1" xfId="1" applyFont="1" applyFill="1" applyBorder="1" applyAlignment="1">
      <alignment horizontal="right" vertical="center" wrapText="1"/>
    </xf>
    <xf numFmtId="0" fontId="9" fillId="0" borderId="1" xfId="0" applyFont="1" applyFill="1" applyBorder="1" applyAlignment="1">
      <alignment horizontal="right" vertical="center" wrapText="1"/>
    </xf>
    <xf numFmtId="0" fontId="9" fillId="0" borderId="1" xfId="1" applyFont="1" applyBorder="1" applyAlignment="1">
      <alignment horizontal="right" vertical="center" wrapText="1"/>
    </xf>
    <xf numFmtId="0" fontId="9" fillId="2" borderId="1" xfId="1" applyFont="1" applyFill="1" applyBorder="1" applyAlignment="1">
      <alignment horizontal="right" vertical="center"/>
    </xf>
    <xf numFmtId="0" fontId="9" fillId="2" borderId="0" xfId="0" applyFont="1" applyFill="1" applyAlignment="1">
      <alignment horizontal="right" vertical="center"/>
    </xf>
    <xf numFmtId="0" fontId="10" fillId="0" borderId="1" xfId="0" applyFont="1" applyFill="1" applyBorder="1" applyAlignment="1">
      <alignment horizontal="right" vertical="center" wrapText="1"/>
    </xf>
    <xf numFmtId="0" fontId="10" fillId="0" borderId="1" xfId="0" applyFont="1" applyBorder="1" applyAlignment="1">
      <alignment horizontal="right" vertical="center" wrapText="1"/>
    </xf>
    <xf numFmtId="0" fontId="10" fillId="2" borderId="1" xfId="0" applyFont="1" applyFill="1" applyBorder="1" applyAlignment="1">
      <alignment horizontal="right" vertical="center" wrapText="1"/>
    </xf>
    <xf numFmtId="0" fontId="10" fillId="2" borderId="1" xfId="1" applyFont="1" applyFill="1" applyBorder="1" applyAlignment="1">
      <alignment horizontal="right" vertical="center" wrapText="1"/>
    </xf>
    <xf numFmtId="49" fontId="9" fillId="2" borderId="1" xfId="1" applyNumberFormat="1" applyFont="1" applyFill="1" applyBorder="1" applyAlignment="1">
      <alignment horizontal="center" vertical="center" wrapText="1"/>
    </xf>
    <xf numFmtId="0" fontId="10" fillId="0" borderId="1" xfId="0" applyFont="1" applyBorder="1" applyAlignment="1">
      <alignment horizontal="right" vertical="center"/>
    </xf>
    <xf numFmtId="0" fontId="10" fillId="2" borderId="1" xfId="0" applyFont="1" applyFill="1" applyBorder="1" applyAlignment="1">
      <alignment horizontal="center" vertical="center" wrapText="1"/>
    </xf>
    <xf numFmtId="0" fontId="9" fillId="0" borderId="0" xfId="1" applyFont="1" applyBorder="1" applyAlignment="1">
      <alignment horizontal="right" vertical="center" wrapText="1"/>
    </xf>
    <xf numFmtId="177" fontId="9" fillId="0" borderId="0" xfId="1" applyNumberFormat="1" applyFont="1" applyBorder="1" applyAlignment="1">
      <alignment horizontal="left" vertical="center" wrapText="1"/>
    </xf>
    <xf numFmtId="0" fontId="8" fillId="0" borderId="0" xfId="1" applyFont="1" applyBorder="1" applyAlignment="1">
      <alignment horizontal="left" vertical="center" wrapText="1"/>
    </xf>
    <xf numFmtId="0" fontId="8" fillId="0" borderId="0" xfId="1" applyFont="1" applyBorder="1" applyAlignment="1">
      <alignment horizontal="center" vertical="center" wrapText="1"/>
    </xf>
    <xf numFmtId="0" fontId="8" fillId="0" borderId="0" xfId="0" applyFont="1" applyAlignment="1">
      <alignment vertical="center" wrapText="1"/>
    </xf>
    <xf numFmtId="0" fontId="9" fillId="0" borderId="0" xfId="0" applyFont="1">
      <alignment vertical="center"/>
    </xf>
    <xf numFmtId="0" fontId="10" fillId="0" borderId="1" xfId="1" applyFont="1" applyBorder="1" applyAlignment="1">
      <alignment horizontal="right" vertical="center" wrapText="1"/>
    </xf>
    <xf numFmtId="176" fontId="10" fillId="0" borderId="1" xfId="1" applyNumberFormat="1" applyFont="1" applyBorder="1" applyAlignment="1">
      <alignment vertical="center" wrapText="1"/>
    </xf>
    <xf numFmtId="3" fontId="8" fillId="0" borderId="1" xfId="0" applyNumberFormat="1" applyFont="1" applyFill="1" applyBorder="1" applyAlignment="1">
      <alignment horizontal="center" vertical="center" wrapText="1"/>
    </xf>
    <xf numFmtId="0" fontId="14" fillId="0" borderId="1" xfId="0" applyFont="1" applyBorder="1" applyAlignment="1"/>
    <xf numFmtId="0" fontId="14" fillId="0" borderId="0" xfId="0" applyFont="1" applyAlignment="1">
      <alignment wrapText="1"/>
    </xf>
    <xf numFmtId="0" fontId="3" fillId="0" borderId="0" xfId="0" applyFont="1" applyAlignment="1">
      <alignment wrapText="1"/>
    </xf>
    <xf numFmtId="0" fontId="14" fillId="2" borderId="0" xfId="0" applyFont="1" applyFill="1" applyAlignment="1">
      <alignment vertical="center" wrapText="1"/>
    </xf>
    <xf numFmtId="0" fontId="14" fillId="2" borderId="0" xfId="0" applyFont="1" applyFill="1" applyBorder="1" applyAlignment="1"/>
    <xf numFmtId="0" fontId="8" fillId="2" borderId="3" xfId="0" applyFont="1" applyFill="1" applyBorder="1" applyAlignment="1">
      <alignment horizontal="center" vertical="center" wrapText="1"/>
    </xf>
    <xf numFmtId="0" fontId="9" fillId="2" borderId="4" xfId="0" applyFont="1" applyFill="1" applyBorder="1" applyAlignment="1">
      <alignment horizontal="left" vertical="center" wrapText="1"/>
    </xf>
    <xf numFmtId="0" fontId="8" fillId="2" borderId="2" xfId="0" applyFont="1" applyFill="1" applyBorder="1" applyAlignment="1">
      <alignment horizontal="center" vertical="center" wrapText="1"/>
    </xf>
    <xf numFmtId="176" fontId="9" fillId="0" borderId="1" xfId="0" applyNumberFormat="1" applyFont="1" applyFill="1" applyBorder="1" applyAlignment="1">
      <alignment horizontal="right" vertical="center"/>
    </xf>
    <xf numFmtId="0" fontId="14" fillId="7" borderId="0" xfId="0" applyFont="1" applyFill="1" applyAlignment="1"/>
    <xf numFmtId="0" fontId="14" fillId="0" borderId="0" xfId="0" applyFont="1" applyBorder="1" applyAlignment="1"/>
    <xf numFmtId="0" fontId="8" fillId="0" borderId="0" xfId="0" applyFont="1" applyFill="1" applyBorder="1" applyAlignment="1">
      <alignment horizontal="left" vertical="center" wrapText="1"/>
    </xf>
    <xf numFmtId="0" fontId="13" fillId="2" borderId="1" xfId="0" applyFont="1" applyFill="1" applyBorder="1" applyAlignment="1">
      <alignment vertical="center" wrapText="1"/>
    </xf>
    <xf numFmtId="0" fontId="8" fillId="0" borderId="0" xfId="1" applyFont="1" applyFill="1" applyBorder="1" applyAlignment="1">
      <alignment horizontal="left" vertical="center" wrapText="1"/>
    </xf>
    <xf numFmtId="176" fontId="8" fillId="0" borderId="1" xfId="1" applyNumberFormat="1" applyFont="1" applyBorder="1" applyAlignment="1">
      <alignment horizontal="center" vertical="center" wrapText="1"/>
    </xf>
    <xf numFmtId="176" fontId="8" fillId="0" borderId="1" xfId="1" applyNumberFormat="1" applyFont="1" applyBorder="1" applyAlignment="1">
      <alignment horizontal="left" vertical="center" wrapText="1"/>
    </xf>
    <xf numFmtId="0" fontId="14" fillId="0" borderId="0" xfId="0" applyFont="1" applyBorder="1">
      <alignment vertical="center"/>
    </xf>
    <xf numFmtId="0" fontId="7" fillId="0" borderId="1" xfId="0" applyFont="1" applyBorder="1" applyAlignment="1">
      <alignment horizontal="left" vertical="top" wrapText="1"/>
    </xf>
    <xf numFmtId="0" fontId="9" fillId="0" borderId="1" xfId="0" applyFont="1" applyBorder="1" applyAlignment="1">
      <alignment vertical="center"/>
    </xf>
    <xf numFmtId="0" fontId="17" fillId="2" borderId="1" xfId="0" applyFont="1" applyFill="1" applyBorder="1" applyAlignment="1"/>
    <xf numFmtId="0" fontId="9" fillId="0" borderId="1" xfId="0" applyNumberFormat="1" applyFont="1" applyBorder="1" applyAlignment="1">
      <alignment horizontal="center" vertical="center" wrapText="1"/>
    </xf>
    <xf numFmtId="0" fontId="18" fillId="2" borderId="0" xfId="1" applyFont="1" applyFill="1" applyBorder="1" applyAlignment="1">
      <alignment horizontal="left" vertical="center" wrapText="1"/>
    </xf>
    <xf numFmtId="0" fontId="6" fillId="0" borderId="0" xfId="1" applyFont="1" applyBorder="1" applyAlignment="1">
      <alignment horizontal="left" vertical="top" wrapText="1"/>
    </xf>
    <xf numFmtId="176" fontId="10" fillId="0" borderId="1" xfId="0" applyNumberFormat="1" applyFont="1" applyBorder="1" applyAlignment="1">
      <alignment vertical="center" wrapText="1"/>
    </xf>
    <xf numFmtId="0" fontId="17" fillId="0" borderId="1" xfId="0" applyFont="1" applyBorder="1">
      <alignment vertical="center"/>
    </xf>
    <xf numFmtId="0" fontId="17" fillId="0" borderId="0" xfId="0" applyFont="1">
      <alignment vertical="center"/>
    </xf>
    <xf numFmtId="176" fontId="9" fillId="0" borderId="1" xfId="0" applyNumberFormat="1" applyFont="1" applyBorder="1" applyAlignment="1">
      <alignment horizontal="left" vertical="center" wrapText="1"/>
    </xf>
    <xf numFmtId="0" fontId="8" fillId="2" borderId="0" xfId="0" applyFont="1" applyFill="1">
      <alignment vertical="center"/>
    </xf>
    <xf numFmtId="0" fontId="14" fillId="0" borderId="0" xfId="0" applyFont="1" applyBorder="1" applyAlignment="1">
      <alignment vertical="center" wrapText="1"/>
    </xf>
    <xf numFmtId="0" fontId="9" fillId="0" borderId="0" xfId="0" applyFont="1" applyFill="1" applyBorder="1" applyAlignment="1">
      <alignment horizontal="right" vertical="center" wrapText="1"/>
    </xf>
    <xf numFmtId="0" fontId="9" fillId="0" borderId="0" xfId="0" applyFont="1" applyBorder="1" applyAlignment="1">
      <alignment horizontal="left" vertical="center" wrapText="1"/>
    </xf>
    <xf numFmtId="0" fontId="8" fillId="0" borderId="0" xfId="0" applyFont="1" applyFill="1" applyBorder="1" applyAlignment="1">
      <alignment horizontal="center" vertical="center" wrapText="1"/>
    </xf>
    <xf numFmtId="0" fontId="8" fillId="0" borderId="0" xfId="0" applyFont="1" applyBorder="1" applyAlignment="1">
      <alignment vertical="center" wrapText="1"/>
    </xf>
    <xf numFmtId="177" fontId="10" fillId="2" borderId="2" xfId="0" applyNumberFormat="1" applyFont="1" applyFill="1" applyBorder="1" applyAlignment="1">
      <alignment horizontal="right" vertical="center" wrapText="1"/>
    </xf>
    <xf numFmtId="177" fontId="9" fillId="2" borderId="2" xfId="0" applyNumberFormat="1" applyFont="1" applyFill="1" applyBorder="1" applyAlignment="1">
      <alignment horizontal="right" vertical="center" wrapText="1"/>
    </xf>
    <xf numFmtId="0" fontId="9" fillId="2" borderId="2" xfId="0" applyFont="1" applyFill="1" applyBorder="1" applyAlignment="1">
      <alignment horizontal="right" vertical="center" wrapText="1"/>
    </xf>
    <xf numFmtId="0" fontId="9" fillId="2" borderId="2"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2" xfId="0" applyFont="1" applyFill="1" applyBorder="1" applyAlignment="1">
      <alignment vertical="center" wrapText="1"/>
    </xf>
    <xf numFmtId="0" fontId="10" fillId="5" borderId="1" xfId="1" applyFont="1" applyFill="1" applyBorder="1" applyAlignment="1">
      <alignment horizontal="right" vertical="center" wrapText="1"/>
    </xf>
    <xf numFmtId="176" fontId="10" fillId="5" borderId="1" xfId="1" applyNumberFormat="1" applyFont="1" applyFill="1" applyBorder="1" applyAlignment="1">
      <alignment horizontal="center" vertical="center" wrapText="1"/>
    </xf>
    <xf numFmtId="0" fontId="10" fillId="5" borderId="1" xfId="1" applyFont="1" applyFill="1" applyBorder="1" applyAlignment="1">
      <alignment horizontal="center" vertical="center" wrapText="1"/>
    </xf>
    <xf numFmtId="0" fontId="10" fillId="5" borderId="1" xfId="1" applyFont="1" applyFill="1" applyBorder="1" applyAlignment="1">
      <alignment horizontal="left" vertical="center" wrapText="1"/>
    </xf>
    <xf numFmtId="176" fontId="10" fillId="5" borderId="1" xfId="1" applyNumberFormat="1" applyFont="1" applyFill="1" applyBorder="1" applyAlignment="1">
      <alignment vertical="center" wrapText="1"/>
    </xf>
    <xf numFmtId="0" fontId="9" fillId="5" borderId="0" xfId="0" applyFont="1" applyFill="1">
      <alignment vertical="center"/>
    </xf>
    <xf numFmtId="0" fontId="11" fillId="8" borderId="1" xfId="1" applyFont="1" applyFill="1" applyBorder="1" applyAlignment="1">
      <alignment horizontal="center" vertical="center" wrapText="1"/>
    </xf>
    <xf numFmtId="176" fontId="10" fillId="8" borderId="1" xfId="1" applyNumberFormat="1" applyFont="1" applyFill="1" applyBorder="1" applyAlignment="1">
      <alignment horizontal="right" vertical="center" wrapText="1"/>
    </xf>
    <xf numFmtId="176" fontId="9" fillId="8" borderId="1" xfId="1" applyNumberFormat="1" applyFont="1" applyFill="1" applyBorder="1" applyAlignment="1">
      <alignment horizontal="right" vertical="center" wrapText="1"/>
    </xf>
    <xf numFmtId="177" fontId="10" fillId="9" borderId="1" xfId="1" applyNumberFormat="1" applyFont="1" applyFill="1" applyBorder="1" applyAlignment="1">
      <alignment horizontal="right" vertical="center" wrapText="1"/>
    </xf>
    <xf numFmtId="0" fontId="10" fillId="8" borderId="1" xfId="1" applyFont="1" applyFill="1" applyBorder="1" applyAlignment="1">
      <alignment horizontal="right" vertical="center" wrapText="1"/>
    </xf>
    <xf numFmtId="176" fontId="10" fillId="8" borderId="1" xfId="1" applyNumberFormat="1" applyFont="1" applyFill="1" applyBorder="1" applyAlignment="1">
      <alignment horizontal="center" vertical="center" wrapText="1"/>
    </xf>
    <xf numFmtId="0" fontId="10" fillId="8" borderId="1" xfId="1" applyFont="1" applyFill="1" applyBorder="1" applyAlignment="1">
      <alignment horizontal="center" vertical="center" wrapText="1"/>
    </xf>
    <xf numFmtId="0" fontId="10" fillId="8" borderId="1" xfId="1" applyFont="1" applyFill="1" applyBorder="1" applyAlignment="1">
      <alignment horizontal="left" vertical="center" wrapText="1"/>
    </xf>
    <xf numFmtId="176" fontId="10" fillId="8" borderId="1" xfId="1" applyNumberFormat="1" applyFont="1" applyFill="1" applyBorder="1" applyAlignment="1">
      <alignment vertical="center" wrapText="1"/>
    </xf>
    <xf numFmtId="0" fontId="9" fillId="8" borderId="0" xfId="0" applyFont="1" applyFill="1">
      <alignment vertical="center"/>
    </xf>
    <xf numFmtId="3" fontId="8" fillId="4" borderId="1" xfId="0" applyNumberFormat="1" applyFont="1" applyFill="1" applyBorder="1" applyAlignment="1">
      <alignment horizontal="left" vertical="center" wrapText="1"/>
    </xf>
    <xf numFmtId="0" fontId="14" fillId="4" borderId="0" xfId="0" applyFont="1" applyFill="1" applyAlignment="1"/>
    <xf numFmtId="0" fontId="14" fillId="4" borderId="0" xfId="0" applyFont="1" applyFill="1" applyAlignment="1">
      <alignment vertical="center" wrapText="1"/>
    </xf>
    <xf numFmtId="0" fontId="9" fillId="0" borderId="0" xfId="0" applyFont="1" applyAlignment="1">
      <alignment horizontal="left" vertical="center"/>
    </xf>
    <xf numFmtId="0" fontId="8" fillId="0" borderId="0" xfId="0" applyFont="1" applyAlignment="1">
      <alignment horizontal="left" vertical="center"/>
    </xf>
    <xf numFmtId="0" fontId="8" fillId="0" borderId="0" xfId="0" applyFont="1" applyAlignment="1">
      <alignment horizontal="center" vertical="center"/>
    </xf>
    <xf numFmtId="0" fontId="9" fillId="0" borderId="1" xfId="0" applyFont="1" applyBorder="1" applyAlignment="1">
      <alignment horizontal="left" vertical="center"/>
    </xf>
    <xf numFmtId="0" fontId="9" fillId="0" borderId="1" xfId="1" applyFont="1" applyFill="1" applyBorder="1" applyAlignment="1">
      <alignment vertical="center" wrapText="1"/>
    </xf>
    <xf numFmtId="177" fontId="10" fillId="2" borderId="1" xfId="0" applyNumberFormat="1" applyFont="1" applyFill="1" applyBorder="1" applyAlignment="1">
      <alignment vertical="center" wrapText="1"/>
    </xf>
    <xf numFmtId="49" fontId="10" fillId="2" borderId="1" xfId="1" applyNumberFormat="1" applyFont="1" applyFill="1" applyBorder="1" applyAlignment="1">
      <alignment horizontal="center" vertical="center" wrapText="1"/>
    </xf>
    <xf numFmtId="177" fontId="9" fillId="0" borderId="1" xfId="0" applyNumberFormat="1" applyFont="1" applyBorder="1" applyAlignment="1">
      <alignment vertical="center" wrapText="1"/>
    </xf>
    <xf numFmtId="0" fontId="9" fillId="0" borderId="1" xfId="0" applyFont="1" applyBorder="1">
      <alignment vertical="center"/>
    </xf>
    <xf numFmtId="0" fontId="9" fillId="7" borderId="1" xfId="0" applyFont="1" applyFill="1" applyBorder="1" applyAlignment="1">
      <alignment vertical="center" wrapText="1"/>
    </xf>
    <xf numFmtId="0" fontId="1" fillId="2" borderId="1" xfId="1" applyFont="1" applyFill="1" applyBorder="1" applyAlignment="1">
      <alignment vertical="center"/>
    </xf>
    <xf numFmtId="0" fontId="9" fillId="0" borderId="1" xfId="0" applyFont="1" applyBorder="1" applyAlignment="1">
      <alignment horizontal="center" vertical="center"/>
    </xf>
    <xf numFmtId="0" fontId="9" fillId="0" borderId="1" xfId="1" applyFont="1" applyBorder="1" applyAlignment="1">
      <alignment horizontal="center" vertical="center" wrapText="1"/>
    </xf>
    <xf numFmtId="0" fontId="8" fillId="0" borderId="1" xfId="0" applyFont="1" applyBorder="1" applyAlignment="1">
      <alignment horizontal="center" vertical="top" wrapText="1" shrinkToFit="1"/>
    </xf>
    <xf numFmtId="0" fontId="10" fillId="0" borderId="3" xfId="1" applyFont="1" applyBorder="1" applyAlignment="1">
      <alignment horizontal="center" vertical="center" wrapText="1"/>
    </xf>
    <xf numFmtId="0" fontId="10" fillId="0" borderId="2" xfId="1" applyFont="1" applyBorder="1" applyAlignment="1">
      <alignment horizontal="center" vertical="center" wrapText="1"/>
    </xf>
    <xf numFmtId="0" fontId="21" fillId="0" borderId="0" xfId="1" applyFont="1" applyBorder="1" applyAlignment="1">
      <alignment horizontal="center" vertical="center" wrapText="1"/>
    </xf>
    <xf numFmtId="0" fontId="19" fillId="0" borderId="0" xfId="1" applyFont="1" applyBorder="1" applyAlignment="1">
      <alignment horizontal="center" vertical="center" wrapText="1"/>
    </xf>
    <xf numFmtId="0" fontId="9" fillId="0" borderId="5" xfId="1" applyFont="1" applyBorder="1" applyAlignment="1">
      <alignment horizontal="left" vertical="center" wrapText="1"/>
    </xf>
    <xf numFmtId="0" fontId="10" fillId="2" borderId="3" xfId="1" applyFont="1" applyFill="1" applyBorder="1" applyAlignment="1">
      <alignment horizontal="center" vertical="center" wrapText="1"/>
    </xf>
    <xf numFmtId="0" fontId="10" fillId="2" borderId="2" xfId="1" applyFont="1" applyFill="1" applyBorder="1" applyAlignment="1">
      <alignment horizontal="center" vertical="center" wrapText="1"/>
    </xf>
    <xf numFmtId="176" fontId="10" fillId="0" borderId="3" xfId="1" applyNumberFormat="1" applyFont="1" applyBorder="1" applyAlignment="1">
      <alignment horizontal="center" vertical="center" wrapText="1"/>
    </xf>
    <xf numFmtId="176" fontId="10" fillId="0" borderId="2" xfId="1" applyNumberFormat="1" applyFont="1" applyBorder="1" applyAlignment="1">
      <alignment horizontal="center" vertical="center" wrapText="1"/>
    </xf>
    <xf numFmtId="0" fontId="10" fillId="0" borderId="6" xfId="1" applyFont="1" applyBorder="1" applyAlignment="1">
      <alignment horizontal="center" vertical="center" wrapText="1"/>
    </xf>
    <xf numFmtId="0" fontId="10" fillId="0" borderId="7" xfId="1" applyFont="1" applyBorder="1" applyAlignment="1">
      <alignment horizontal="center" vertical="center" wrapText="1"/>
    </xf>
    <xf numFmtId="0" fontId="10" fillId="0" borderId="8" xfId="1" applyFont="1" applyBorder="1" applyAlignment="1">
      <alignment horizontal="center" vertical="center" wrapText="1"/>
    </xf>
    <xf numFmtId="0" fontId="20" fillId="0" borderId="5" xfId="0" applyFont="1" applyBorder="1" applyAlignment="1">
      <alignment horizontal="right" wrapText="1"/>
    </xf>
  </cellXfs>
  <cellStyles count="4">
    <cellStyle name="常规" xfId="0" builtinId="0"/>
    <cellStyle name="常规 2" xfId="1"/>
    <cellStyle name="常规 2 2" xfId="2"/>
    <cellStyle name="常规 2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329"/>
  <sheetViews>
    <sheetView showZeros="0" tabSelected="1" topLeftCell="A146" zoomScale="85" zoomScaleNormal="130" workbookViewId="0">
      <selection activeCell="K148" sqref="K148"/>
    </sheetView>
  </sheetViews>
  <sheetFormatPr defaultColWidth="8.875" defaultRowHeight="13.5"/>
  <cols>
    <col min="1" max="1" width="6.375" style="63" customWidth="1"/>
    <col min="2" max="2" width="9.75" style="7" customWidth="1"/>
    <col min="3" max="3" width="9" style="67" customWidth="1"/>
    <col min="4" max="4" width="8.5" style="11" customWidth="1"/>
    <col min="5" max="5" width="9.75" style="11" customWidth="1"/>
    <col min="6" max="6" width="8.125" style="11" customWidth="1"/>
    <col min="7" max="7" width="8.375" style="11" customWidth="1"/>
    <col min="8" max="8" width="0.25" style="11" hidden="1" customWidth="1"/>
    <col min="9" max="9" width="10.125" style="11" hidden="1" customWidth="1"/>
    <col min="10" max="10" width="9.375" style="11" hidden="1" customWidth="1"/>
    <col min="11" max="11" width="52.75" style="266" customWidth="1"/>
    <col min="12" max="12" width="0.5" style="267" hidden="1" customWidth="1"/>
    <col min="13" max="13" width="9.875" style="268" customWidth="1"/>
    <col min="14" max="14" width="8.625" style="268" customWidth="1"/>
    <col min="15" max="15" width="8.5" style="268" hidden="1" customWidth="1"/>
    <col min="16" max="17" width="8.5" style="267" hidden="1" customWidth="1"/>
    <col min="18" max="18" width="12.75" style="203" hidden="1" customWidth="1"/>
    <col min="19" max="19" width="3.125" style="49" hidden="1" customWidth="1"/>
    <col min="20" max="20" width="0.25" style="49" hidden="1" customWidth="1"/>
    <col min="21" max="21" width="7.625" style="49" customWidth="1"/>
    <col min="22" max="16384" width="8.875" style="49"/>
  </cols>
  <sheetData>
    <row r="1" spans="1:20" ht="30" customHeight="1">
      <c r="A1" s="282" t="s">
        <v>1162</v>
      </c>
      <c r="B1" s="283"/>
      <c r="C1" s="283"/>
      <c r="D1" s="283"/>
      <c r="E1" s="283"/>
      <c r="F1" s="283"/>
      <c r="G1" s="283"/>
      <c r="H1" s="283"/>
      <c r="I1" s="283"/>
      <c r="J1" s="283"/>
      <c r="K1" s="283"/>
      <c r="L1" s="283"/>
      <c r="M1" s="283"/>
      <c r="N1" s="283"/>
      <c r="O1" s="283"/>
      <c r="P1" s="283"/>
      <c r="Q1" s="283"/>
      <c r="R1" s="283"/>
    </row>
    <row r="2" spans="1:20" ht="30" customHeight="1">
      <c r="A2" s="284"/>
      <c r="B2" s="284"/>
      <c r="C2" s="284"/>
      <c r="D2" s="284"/>
      <c r="E2" s="9"/>
      <c r="F2" s="9"/>
      <c r="G2" s="9"/>
      <c r="H2" s="9"/>
      <c r="I2" s="199"/>
      <c r="J2" s="199"/>
      <c r="K2" s="200"/>
      <c r="L2" s="201"/>
      <c r="M2" s="292" t="s">
        <v>41</v>
      </c>
      <c r="N2" s="292"/>
      <c r="O2" s="202"/>
      <c r="P2" s="201" t="s">
        <v>535</v>
      </c>
      <c r="Q2" s="201"/>
    </row>
    <row r="3" spans="1:20" s="204" customFormat="1" ht="31.9" customHeight="1">
      <c r="A3" s="285" t="s">
        <v>536</v>
      </c>
      <c r="B3" s="280" t="s">
        <v>424</v>
      </c>
      <c r="C3" s="280" t="s">
        <v>627</v>
      </c>
      <c r="D3" s="280" t="s">
        <v>139</v>
      </c>
      <c r="E3" s="287" t="s">
        <v>533</v>
      </c>
      <c r="F3" s="287" t="s">
        <v>138</v>
      </c>
      <c r="G3" s="287" t="s">
        <v>137</v>
      </c>
      <c r="H3" s="289" t="s">
        <v>281</v>
      </c>
      <c r="I3" s="290"/>
      <c r="J3" s="291"/>
      <c r="K3" s="287" t="s">
        <v>873</v>
      </c>
      <c r="L3" s="19" t="s">
        <v>537</v>
      </c>
      <c r="M3" s="287" t="s">
        <v>365</v>
      </c>
      <c r="N3" s="280" t="s">
        <v>364</v>
      </c>
      <c r="O3" s="280" t="s">
        <v>538</v>
      </c>
      <c r="P3" s="97" t="s">
        <v>539</v>
      </c>
      <c r="Q3" s="97" t="s">
        <v>540</v>
      </c>
      <c r="R3" s="280" t="s">
        <v>544</v>
      </c>
    </row>
    <row r="4" spans="1:20" s="204" customFormat="1" ht="18.75" customHeight="1">
      <c r="A4" s="286"/>
      <c r="B4" s="281"/>
      <c r="C4" s="281"/>
      <c r="D4" s="281"/>
      <c r="E4" s="288"/>
      <c r="F4" s="288"/>
      <c r="G4" s="288"/>
      <c r="H4" s="19" t="s">
        <v>290</v>
      </c>
      <c r="I4" s="46" t="s">
        <v>534</v>
      </c>
      <c r="J4" s="46" t="s">
        <v>315</v>
      </c>
      <c r="K4" s="288"/>
      <c r="L4" s="19"/>
      <c r="M4" s="288"/>
      <c r="N4" s="281"/>
      <c r="O4" s="281"/>
      <c r="P4" s="97"/>
      <c r="Q4" s="97"/>
      <c r="R4" s="281"/>
    </row>
    <row r="5" spans="1:20" s="204" customFormat="1" ht="33" customHeight="1">
      <c r="A5" s="94"/>
      <c r="B5" s="46" t="s">
        <v>441</v>
      </c>
      <c r="C5" s="117">
        <f>SUM(D5:G5)</f>
        <v>1432145.156</v>
      </c>
      <c r="D5" s="117">
        <f>D6+D34+D36+D56+D79+D89+D99+D135+D155+D162+D199+D242+D249+D259+D268+D277+D279+D286+D287+D307</f>
        <v>560195.09600000002</v>
      </c>
      <c r="E5" s="117">
        <f>E6+E34+E36+E56+E79+E89+E99+E135+E155+E162+E199+E242+E249+E259+E268+E277+E279+E286+E287+E307</f>
        <v>609997.86</v>
      </c>
      <c r="F5" s="117">
        <f>F6+F34+F36+F56+F79+F89+F99+F135+F155+F162+F199+F242+F249+F259+F268+F277+F279+F286+F287+F307</f>
        <v>500</v>
      </c>
      <c r="G5" s="117">
        <f>G6+G34+G36+G56+G79+G89+G99+G135+G155+G162+G199+G242+G249+G259+G268+G277+G279+G286+G287+G307</f>
        <v>261452.2</v>
      </c>
      <c r="H5" s="117">
        <f>I5+J5</f>
        <v>1353646</v>
      </c>
      <c r="I5" s="205">
        <f>I6+I34+I36+I56+I79+I89+I99+I135+I155+I162+I199+I242+I249+I259+I268+I277+I279+I286+I287+I307+33787-300</f>
        <v>558368</v>
      </c>
      <c r="J5" s="205">
        <v>795278</v>
      </c>
      <c r="K5" s="19"/>
      <c r="L5" s="19"/>
      <c r="M5" s="19"/>
      <c r="N5" s="46"/>
      <c r="O5" s="46"/>
      <c r="P5" s="97"/>
      <c r="Q5" s="97"/>
      <c r="R5" s="206"/>
    </row>
    <row r="6" spans="1:20" s="204" customFormat="1" ht="66" customHeight="1">
      <c r="A6" s="94" t="s">
        <v>94</v>
      </c>
      <c r="B6" s="97" t="s">
        <v>148</v>
      </c>
      <c r="C6" s="117">
        <f>C7+C14</f>
        <v>18835.356</v>
      </c>
      <c r="D6" s="117">
        <f>D7+D14</f>
        <v>18835.356</v>
      </c>
      <c r="E6" s="117">
        <f>E7+E14</f>
        <v>0</v>
      </c>
      <c r="F6" s="117">
        <f>F7+F14</f>
        <v>0</v>
      </c>
      <c r="G6" s="117">
        <f>G7+G14</f>
        <v>0</v>
      </c>
      <c r="H6" s="117">
        <f>I6+J6</f>
        <v>15897</v>
      </c>
      <c r="I6" s="205">
        <v>15897</v>
      </c>
      <c r="J6" s="205"/>
      <c r="K6" s="101"/>
      <c r="L6" s="19"/>
      <c r="M6" s="19"/>
      <c r="N6" s="46"/>
      <c r="O6" s="46"/>
      <c r="P6" s="97"/>
      <c r="Q6" s="97"/>
      <c r="R6" s="206"/>
    </row>
    <row r="7" spans="1:20" s="204" customFormat="1" ht="28.9" customHeight="1">
      <c r="A7" s="94" t="s">
        <v>95</v>
      </c>
      <c r="B7" s="97" t="s">
        <v>96</v>
      </c>
      <c r="C7" s="160">
        <f t="shared" ref="C7:J7" si="0">SUM(C8:C13)</f>
        <v>3375.5</v>
      </c>
      <c r="D7" s="160">
        <f t="shared" si="0"/>
        <v>3375.5</v>
      </c>
      <c r="E7" s="160">
        <f t="shared" si="0"/>
        <v>0</v>
      </c>
      <c r="F7" s="160">
        <f t="shared" si="0"/>
        <v>0</v>
      </c>
      <c r="G7" s="160">
        <f t="shared" si="0"/>
        <v>0</v>
      </c>
      <c r="H7" s="117">
        <f t="shared" ref="H7:H70" si="1">I7+J7</f>
        <v>0</v>
      </c>
      <c r="I7" s="160">
        <f t="shared" si="0"/>
        <v>0</v>
      </c>
      <c r="J7" s="160">
        <f t="shared" si="0"/>
        <v>0</v>
      </c>
      <c r="K7" s="19"/>
      <c r="L7" s="19"/>
      <c r="M7" s="19"/>
      <c r="N7" s="46"/>
      <c r="O7" s="46"/>
      <c r="P7" s="97"/>
      <c r="Q7" s="97"/>
      <c r="R7" s="206"/>
    </row>
    <row r="8" spans="1:20" ht="54" customHeight="1">
      <c r="A8" s="57">
        <v>1</v>
      </c>
      <c r="B8" s="79" t="s">
        <v>1028</v>
      </c>
      <c r="C8" s="117">
        <f t="shared" ref="C8:C13" si="2">D8+E8+F8+G8</f>
        <v>20</v>
      </c>
      <c r="D8" s="38">
        <v>20</v>
      </c>
      <c r="E8" s="38">
        <v>0</v>
      </c>
      <c r="F8" s="116"/>
      <c r="G8" s="17"/>
      <c r="H8" s="117">
        <f t="shared" si="1"/>
        <v>0</v>
      </c>
      <c r="I8" s="188"/>
      <c r="J8" s="188"/>
      <c r="K8" s="79" t="s">
        <v>24</v>
      </c>
      <c r="L8" s="34" t="s">
        <v>1029</v>
      </c>
      <c r="M8" s="24" t="s">
        <v>1030</v>
      </c>
      <c r="N8" s="24" t="s">
        <v>1030</v>
      </c>
      <c r="O8" s="125">
        <v>2012999</v>
      </c>
      <c r="P8" s="25">
        <v>30215</v>
      </c>
      <c r="Q8" s="25" t="s">
        <v>967</v>
      </c>
      <c r="R8" s="108"/>
      <c r="S8" s="26"/>
      <c r="T8" s="26"/>
    </row>
    <row r="9" spans="1:20" s="204" customFormat="1" ht="42.75" customHeight="1">
      <c r="A9" s="57">
        <v>2</v>
      </c>
      <c r="B9" s="79" t="s">
        <v>422</v>
      </c>
      <c r="C9" s="117">
        <f t="shared" si="2"/>
        <v>1600</v>
      </c>
      <c r="D9" s="38">
        <v>1600</v>
      </c>
      <c r="E9" s="17">
        <v>0</v>
      </c>
      <c r="F9" s="116"/>
      <c r="G9" s="17"/>
      <c r="H9" s="117">
        <f t="shared" si="1"/>
        <v>0</v>
      </c>
      <c r="I9" s="188"/>
      <c r="J9" s="188"/>
      <c r="K9" s="79" t="s">
        <v>42</v>
      </c>
      <c r="L9" s="34" t="s">
        <v>1041</v>
      </c>
      <c r="M9" s="24" t="s">
        <v>366</v>
      </c>
      <c r="N9" s="24" t="s">
        <v>957</v>
      </c>
      <c r="O9" s="24">
        <v>2013399</v>
      </c>
      <c r="P9" s="25">
        <v>31019</v>
      </c>
      <c r="Q9" s="25" t="s">
        <v>887</v>
      </c>
      <c r="R9" s="108"/>
      <c r="S9" s="28"/>
      <c r="T9" s="28"/>
    </row>
    <row r="10" spans="1:20" s="204" customFormat="1" ht="54" customHeight="1">
      <c r="A10" s="57">
        <v>3</v>
      </c>
      <c r="B10" s="79" t="s">
        <v>943</v>
      </c>
      <c r="C10" s="117">
        <f t="shared" si="2"/>
        <v>600</v>
      </c>
      <c r="D10" s="45">
        <v>600</v>
      </c>
      <c r="E10" s="45">
        <v>0</v>
      </c>
      <c r="F10" s="116"/>
      <c r="G10" s="45"/>
      <c r="H10" s="117">
        <f t="shared" si="1"/>
        <v>0</v>
      </c>
      <c r="I10" s="50"/>
      <c r="J10" s="50"/>
      <c r="K10" s="79" t="s">
        <v>67</v>
      </c>
      <c r="L10" s="34" t="s">
        <v>944</v>
      </c>
      <c r="M10" s="35" t="s">
        <v>511</v>
      </c>
      <c r="N10" s="35" t="s">
        <v>512</v>
      </c>
      <c r="O10" s="51">
        <v>2010399</v>
      </c>
      <c r="P10" s="34">
        <v>30213</v>
      </c>
      <c r="Q10" s="34" t="s">
        <v>887</v>
      </c>
      <c r="R10" s="108"/>
      <c r="S10" s="28"/>
      <c r="T10" s="28"/>
    </row>
    <row r="11" spans="1:20" s="26" customFormat="1" ht="41.25" customHeight="1">
      <c r="A11" s="57">
        <v>4</v>
      </c>
      <c r="B11" s="79" t="s">
        <v>460</v>
      </c>
      <c r="C11" s="117">
        <f t="shared" si="2"/>
        <v>60</v>
      </c>
      <c r="D11" s="38">
        <v>60</v>
      </c>
      <c r="E11" s="17">
        <v>0</v>
      </c>
      <c r="F11" s="116"/>
      <c r="G11" s="17"/>
      <c r="H11" s="117">
        <f t="shared" si="1"/>
        <v>0</v>
      </c>
      <c r="I11" s="50"/>
      <c r="J11" s="50"/>
      <c r="K11" s="79" t="s">
        <v>389</v>
      </c>
      <c r="L11" s="34" t="s">
        <v>1004</v>
      </c>
      <c r="M11" s="35" t="s">
        <v>510</v>
      </c>
      <c r="N11" s="35" t="s">
        <v>510</v>
      </c>
      <c r="O11" s="51">
        <v>2010507</v>
      </c>
      <c r="P11" s="34">
        <v>30299</v>
      </c>
      <c r="Q11" s="34" t="s">
        <v>887</v>
      </c>
      <c r="R11" s="108"/>
    </row>
    <row r="12" spans="1:20" s="26" customFormat="1" ht="31.9" customHeight="1">
      <c r="A12" s="57">
        <v>5</v>
      </c>
      <c r="B12" s="79" t="s">
        <v>1005</v>
      </c>
      <c r="C12" s="117">
        <f t="shared" si="2"/>
        <v>300</v>
      </c>
      <c r="D12" s="16">
        <v>300</v>
      </c>
      <c r="E12" s="17">
        <v>0</v>
      </c>
      <c r="F12" s="116"/>
      <c r="G12" s="17"/>
      <c r="H12" s="117">
        <f t="shared" si="1"/>
        <v>0</v>
      </c>
      <c r="I12" s="188"/>
      <c r="J12" s="188"/>
      <c r="K12" s="79" t="s">
        <v>162</v>
      </c>
      <c r="L12" s="34" t="s">
        <v>1044</v>
      </c>
      <c r="M12" s="24" t="s">
        <v>948</v>
      </c>
      <c r="N12" s="24" t="s">
        <v>948</v>
      </c>
      <c r="O12" s="125">
        <v>2011104</v>
      </c>
      <c r="P12" s="25">
        <v>30299</v>
      </c>
      <c r="Q12" s="25" t="s">
        <v>967</v>
      </c>
      <c r="R12" s="108"/>
    </row>
    <row r="13" spans="1:20" s="26" customFormat="1" ht="66" customHeight="1">
      <c r="A13" s="57">
        <v>6</v>
      </c>
      <c r="B13" s="79" t="s">
        <v>459</v>
      </c>
      <c r="C13" s="117">
        <f t="shared" si="2"/>
        <v>795.5</v>
      </c>
      <c r="D13" s="38">
        <v>795.5</v>
      </c>
      <c r="E13" s="17">
        <v>0</v>
      </c>
      <c r="F13" s="116"/>
      <c r="G13" s="17"/>
      <c r="H13" s="117">
        <f t="shared" si="1"/>
        <v>0</v>
      </c>
      <c r="I13" s="50"/>
      <c r="J13" s="50"/>
      <c r="K13" s="79" t="s">
        <v>380</v>
      </c>
      <c r="L13" s="34" t="s">
        <v>1009</v>
      </c>
      <c r="M13" s="35" t="s">
        <v>575</v>
      </c>
      <c r="N13" s="35" t="s">
        <v>575</v>
      </c>
      <c r="O13" s="51">
        <v>2010607</v>
      </c>
      <c r="P13" s="34">
        <v>31007</v>
      </c>
      <c r="Q13" s="34" t="s">
        <v>887</v>
      </c>
      <c r="R13" s="108"/>
    </row>
    <row r="14" spans="1:20" s="21" customFormat="1" ht="25.15" customHeight="1">
      <c r="A14" s="167" t="s">
        <v>97</v>
      </c>
      <c r="B14" s="136" t="s">
        <v>98</v>
      </c>
      <c r="C14" s="117">
        <f>SUM(C15:C33)</f>
        <v>15459.856</v>
      </c>
      <c r="D14" s="117">
        <f>SUM(D15:D33)</f>
        <v>15459.856</v>
      </c>
      <c r="E14" s="117">
        <f>SUM(E15:E33)</f>
        <v>0</v>
      </c>
      <c r="F14" s="117">
        <f>SUM(F15:F33)</f>
        <v>0</v>
      </c>
      <c r="G14" s="117">
        <f>SUM(G15:G33)</f>
        <v>0</v>
      </c>
      <c r="H14" s="117">
        <f t="shared" si="1"/>
        <v>15711</v>
      </c>
      <c r="I14" s="117">
        <f>SUM(I15:I33)</f>
        <v>15711</v>
      </c>
      <c r="J14" s="117">
        <f>SUM(J15:J33)</f>
        <v>0</v>
      </c>
      <c r="K14" s="79"/>
      <c r="L14" s="34"/>
      <c r="M14" s="24"/>
      <c r="N14" s="24"/>
      <c r="O14" s="24"/>
      <c r="P14" s="25"/>
      <c r="Q14" s="25"/>
      <c r="R14" s="108"/>
      <c r="S14" s="28"/>
      <c r="T14" s="28"/>
    </row>
    <row r="15" spans="1:20" s="21" customFormat="1" ht="57.75" customHeight="1">
      <c r="A15" s="57">
        <v>1</v>
      </c>
      <c r="B15" s="79" t="s">
        <v>937</v>
      </c>
      <c r="C15" s="117">
        <f t="shared" ref="C15:C33" si="3">D15+E15+F15+G15</f>
        <v>500</v>
      </c>
      <c r="D15" s="45">
        <v>500</v>
      </c>
      <c r="E15" s="45"/>
      <c r="F15" s="116"/>
      <c r="G15" s="45"/>
      <c r="H15" s="117">
        <f t="shared" si="1"/>
        <v>500</v>
      </c>
      <c r="I15" s="188">
        <v>500</v>
      </c>
      <c r="J15" s="188"/>
      <c r="K15" s="79" t="s">
        <v>164</v>
      </c>
      <c r="L15" s="34" t="s">
        <v>938</v>
      </c>
      <c r="M15" s="24" t="s">
        <v>317</v>
      </c>
      <c r="N15" s="24" t="s">
        <v>316</v>
      </c>
      <c r="O15" s="24" t="s">
        <v>21</v>
      </c>
      <c r="P15" s="25">
        <v>30215</v>
      </c>
      <c r="Q15" s="25" t="s">
        <v>887</v>
      </c>
      <c r="R15" s="108"/>
      <c r="S15" s="26"/>
      <c r="T15" s="26"/>
    </row>
    <row r="16" spans="1:20" s="22" customFormat="1" ht="56.25" customHeight="1">
      <c r="A16" s="57">
        <v>2</v>
      </c>
      <c r="B16" s="79" t="s">
        <v>983</v>
      </c>
      <c r="C16" s="117">
        <f t="shared" si="3"/>
        <v>100</v>
      </c>
      <c r="D16" s="38">
        <v>100</v>
      </c>
      <c r="E16" s="17"/>
      <c r="F16" s="116"/>
      <c r="G16" s="17"/>
      <c r="H16" s="117">
        <f t="shared" si="1"/>
        <v>140</v>
      </c>
      <c r="I16" s="188">
        <v>140</v>
      </c>
      <c r="J16" s="188"/>
      <c r="K16" s="79" t="s">
        <v>165</v>
      </c>
      <c r="L16" s="34" t="s">
        <v>984</v>
      </c>
      <c r="M16" s="24" t="s">
        <v>985</v>
      </c>
      <c r="N16" s="24" t="s">
        <v>985</v>
      </c>
      <c r="O16" s="207" t="s">
        <v>92</v>
      </c>
      <c r="P16" s="25">
        <v>30299</v>
      </c>
      <c r="Q16" s="25" t="s">
        <v>887</v>
      </c>
      <c r="R16" s="27" t="s">
        <v>50</v>
      </c>
      <c r="S16" s="26"/>
      <c r="T16" s="26"/>
    </row>
    <row r="17" spans="1:20" s="21" customFormat="1" ht="37.5" customHeight="1">
      <c r="A17" s="57">
        <v>3</v>
      </c>
      <c r="B17" s="79" t="s">
        <v>941</v>
      </c>
      <c r="C17" s="117">
        <f t="shared" si="3"/>
        <v>100</v>
      </c>
      <c r="D17" s="45">
        <v>100</v>
      </c>
      <c r="E17" s="45"/>
      <c r="F17" s="116"/>
      <c r="G17" s="116"/>
      <c r="H17" s="117">
        <f t="shared" si="1"/>
        <v>60</v>
      </c>
      <c r="I17" s="188">
        <v>60</v>
      </c>
      <c r="J17" s="188"/>
      <c r="K17" s="79" t="s">
        <v>166</v>
      </c>
      <c r="L17" s="34" t="s">
        <v>942</v>
      </c>
      <c r="M17" s="24" t="s">
        <v>367</v>
      </c>
      <c r="N17" s="24" t="s">
        <v>368</v>
      </c>
      <c r="O17" s="24" t="s">
        <v>22</v>
      </c>
      <c r="P17" s="25">
        <v>30299</v>
      </c>
      <c r="Q17" s="25" t="s">
        <v>887</v>
      </c>
      <c r="R17" s="108"/>
      <c r="S17" s="26"/>
      <c r="T17" s="26"/>
    </row>
    <row r="18" spans="1:20" s="36" customFormat="1" ht="109.5" customHeight="1">
      <c r="A18" s="57">
        <v>4</v>
      </c>
      <c r="B18" s="79" t="s">
        <v>849</v>
      </c>
      <c r="C18" s="117">
        <f t="shared" si="3"/>
        <v>200</v>
      </c>
      <c r="D18" s="38">
        <v>200</v>
      </c>
      <c r="E18" s="17"/>
      <c r="F18" s="116"/>
      <c r="G18" s="17"/>
      <c r="H18" s="117">
        <f t="shared" si="1"/>
        <v>200</v>
      </c>
      <c r="I18" s="188">
        <v>200</v>
      </c>
      <c r="J18" s="188"/>
      <c r="K18" s="79" t="s">
        <v>167</v>
      </c>
      <c r="L18" s="34" t="s">
        <v>1035</v>
      </c>
      <c r="M18" s="35" t="s">
        <v>8</v>
      </c>
      <c r="N18" s="35" t="s">
        <v>9</v>
      </c>
      <c r="O18" s="35">
        <v>2012902</v>
      </c>
      <c r="P18" s="34">
        <v>30306</v>
      </c>
      <c r="Q18" s="25" t="s">
        <v>887</v>
      </c>
      <c r="R18" s="27"/>
      <c r="S18" s="26"/>
      <c r="T18" s="26"/>
    </row>
    <row r="19" spans="1:20" ht="80.25" customHeight="1">
      <c r="A19" s="57">
        <v>5</v>
      </c>
      <c r="B19" s="79" t="s">
        <v>986</v>
      </c>
      <c r="C19" s="117">
        <f t="shared" si="3"/>
        <v>500</v>
      </c>
      <c r="D19" s="38">
        <v>500</v>
      </c>
      <c r="E19" s="17"/>
      <c r="F19" s="116"/>
      <c r="G19" s="17"/>
      <c r="H19" s="117">
        <f t="shared" si="1"/>
        <v>500</v>
      </c>
      <c r="I19" s="188">
        <v>500</v>
      </c>
      <c r="J19" s="188"/>
      <c r="K19" s="79" t="s">
        <v>141</v>
      </c>
      <c r="L19" s="34" t="s">
        <v>987</v>
      </c>
      <c r="M19" s="24" t="s">
        <v>7</v>
      </c>
      <c r="N19" s="24" t="s">
        <v>7</v>
      </c>
      <c r="O19" s="125">
        <v>2012999</v>
      </c>
      <c r="P19" s="25">
        <v>30403</v>
      </c>
      <c r="Q19" s="25" t="s">
        <v>887</v>
      </c>
      <c r="R19" s="108" t="s">
        <v>988</v>
      </c>
      <c r="S19" s="123"/>
      <c r="T19" s="28"/>
    </row>
    <row r="20" spans="1:20" s="28" customFormat="1" ht="49.5" customHeight="1">
      <c r="A20" s="57">
        <v>6</v>
      </c>
      <c r="B20" s="79" t="s">
        <v>962</v>
      </c>
      <c r="C20" s="117">
        <f t="shared" si="3"/>
        <v>100</v>
      </c>
      <c r="D20" s="38">
        <v>100</v>
      </c>
      <c r="E20" s="17"/>
      <c r="F20" s="116"/>
      <c r="G20" s="17"/>
      <c r="H20" s="117">
        <f t="shared" si="1"/>
        <v>100</v>
      </c>
      <c r="I20" s="50">
        <v>100</v>
      </c>
      <c r="J20" s="50"/>
      <c r="K20" s="79" t="s">
        <v>168</v>
      </c>
      <c r="L20" s="34" t="s">
        <v>963</v>
      </c>
      <c r="M20" s="35" t="s">
        <v>369</v>
      </c>
      <c r="N20" s="35" t="s">
        <v>5</v>
      </c>
      <c r="O20" s="51">
        <v>2011709</v>
      </c>
      <c r="P20" s="34">
        <v>30401</v>
      </c>
      <c r="Q20" s="34" t="s">
        <v>887</v>
      </c>
      <c r="R20" s="108"/>
      <c r="S20" s="26"/>
      <c r="T20" s="26"/>
    </row>
    <row r="21" spans="1:20" s="110" customFormat="1" ht="38.25" customHeight="1">
      <c r="A21" s="57">
        <v>7</v>
      </c>
      <c r="B21" s="84" t="s">
        <v>945</v>
      </c>
      <c r="C21" s="31">
        <f t="shared" si="3"/>
        <v>300</v>
      </c>
      <c r="D21" s="41">
        <v>300</v>
      </c>
      <c r="E21" s="41"/>
      <c r="F21" s="10"/>
      <c r="G21" s="10"/>
      <c r="H21" s="117">
        <f t="shared" si="1"/>
        <v>200</v>
      </c>
      <c r="I21" s="111">
        <v>200</v>
      </c>
      <c r="J21" s="111"/>
      <c r="K21" s="84" t="s">
        <v>142</v>
      </c>
      <c r="L21" s="23" t="s">
        <v>946</v>
      </c>
      <c r="M21" s="57" t="s">
        <v>370</v>
      </c>
      <c r="N21" s="57" t="s">
        <v>3</v>
      </c>
      <c r="O21" s="62">
        <v>2010399</v>
      </c>
      <c r="P21" s="23" t="s">
        <v>541</v>
      </c>
      <c r="Q21" s="23" t="s">
        <v>887</v>
      </c>
      <c r="R21" s="166"/>
      <c r="S21" s="171"/>
      <c r="T21" s="171"/>
    </row>
    <row r="22" spans="1:20" s="7" customFormat="1" ht="62.25" customHeight="1">
      <c r="A22" s="57">
        <v>8</v>
      </c>
      <c r="B22" s="79" t="s">
        <v>950</v>
      </c>
      <c r="C22" s="117">
        <f t="shared" si="3"/>
        <v>300</v>
      </c>
      <c r="D22" s="38">
        <v>300</v>
      </c>
      <c r="E22" s="17"/>
      <c r="F22" s="116"/>
      <c r="G22" s="17"/>
      <c r="H22" s="117">
        <f t="shared" si="1"/>
        <v>500</v>
      </c>
      <c r="I22" s="188">
        <v>500</v>
      </c>
      <c r="J22" s="188"/>
      <c r="K22" s="79" t="s">
        <v>169</v>
      </c>
      <c r="L22" s="34" t="s">
        <v>951</v>
      </c>
      <c r="M22" s="24" t="s">
        <v>952</v>
      </c>
      <c r="N22" s="24" t="s">
        <v>953</v>
      </c>
      <c r="O22" s="24">
        <v>2013299</v>
      </c>
      <c r="P22" s="25" t="s">
        <v>541</v>
      </c>
      <c r="Q22" s="25" t="s">
        <v>887</v>
      </c>
      <c r="R22" s="108"/>
      <c r="S22" s="26"/>
      <c r="T22" s="26"/>
    </row>
    <row r="23" spans="1:20" s="28" customFormat="1" ht="54.75" customHeight="1">
      <c r="A23" s="57">
        <v>9</v>
      </c>
      <c r="B23" s="79" t="s">
        <v>959</v>
      </c>
      <c r="C23" s="117">
        <f t="shared" si="3"/>
        <v>805</v>
      </c>
      <c r="D23" s="38">
        <f>805</f>
        <v>805</v>
      </c>
      <c r="E23" s="17"/>
      <c r="F23" s="116"/>
      <c r="G23" s="17"/>
      <c r="H23" s="117">
        <f t="shared" si="1"/>
        <v>805</v>
      </c>
      <c r="I23" s="188">
        <v>805</v>
      </c>
      <c r="J23" s="188"/>
      <c r="K23" s="79" t="s">
        <v>146</v>
      </c>
      <c r="L23" s="34" t="s">
        <v>960</v>
      </c>
      <c r="M23" s="24" t="s">
        <v>956</v>
      </c>
      <c r="N23" s="24" t="s">
        <v>957</v>
      </c>
      <c r="O23" s="24">
        <v>2013399</v>
      </c>
      <c r="P23" s="25" t="s">
        <v>541</v>
      </c>
      <c r="Q23" s="25" t="s">
        <v>887</v>
      </c>
      <c r="R23" s="108"/>
    </row>
    <row r="24" spans="1:20" s="204" customFormat="1" ht="69.75" customHeight="1">
      <c r="A24" s="57">
        <v>10</v>
      </c>
      <c r="B24" s="79" t="s">
        <v>954</v>
      </c>
      <c r="C24" s="117">
        <f t="shared" si="3"/>
        <v>100</v>
      </c>
      <c r="D24" s="38">
        <v>100</v>
      </c>
      <c r="E24" s="17"/>
      <c r="F24" s="116"/>
      <c r="G24" s="17"/>
      <c r="H24" s="117">
        <f t="shared" si="1"/>
        <v>100</v>
      </c>
      <c r="I24" s="188">
        <v>100</v>
      </c>
      <c r="J24" s="188"/>
      <c r="K24" s="79" t="s">
        <v>170</v>
      </c>
      <c r="L24" s="34" t="s">
        <v>955</v>
      </c>
      <c r="M24" s="24" t="s">
        <v>956</v>
      </c>
      <c r="N24" s="24" t="s">
        <v>957</v>
      </c>
      <c r="O24" s="125">
        <v>2013399</v>
      </c>
      <c r="P24" s="25" t="s">
        <v>541</v>
      </c>
      <c r="Q24" s="25" t="s">
        <v>887</v>
      </c>
      <c r="R24" s="108"/>
      <c r="S24" s="28"/>
      <c r="T24" s="28"/>
    </row>
    <row r="25" spans="1:20" ht="63" customHeight="1">
      <c r="A25" s="57">
        <v>11</v>
      </c>
      <c r="B25" s="91" t="s">
        <v>796</v>
      </c>
      <c r="C25" s="117">
        <f t="shared" si="3"/>
        <v>900</v>
      </c>
      <c r="D25" s="72">
        <v>900</v>
      </c>
      <c r="E25" s="72"/>
      <c r="F25" s="116"/>
      <c r="G25" s="17"/>
      <c r="H25" s="117">
        <f t="shared" si="1"/>
        <v>900</v>
      </c>
      <c r="I25" s="188">
        <v>900</v>
      </c>
      <c r="J25" s="188"/>
      <c r="K25" s="91" t="s">
        <v>171</v>
      </c>
      <c r="L25" s="25" t="s">
        <v>797</v>
      </c>
      <c r="M25" s="24" t="s">
        <v>371</v>
      </c>
      <c r="N25" s="24" t="s">
        <v>318</v>
      </c>
      <c r="O25" s="125">
        <v>2013699</v>
      </c>
      <c r="P25" s="25">
        <v>30299</v>
      </c>
      <c r="Q25" s="25" t="s">
        <v>659</v>
      </c>
      <c r="R25" s="108"/>
      <c r="S25" s="26"/>
      <c r="T25" s="26"/>
    </row>
    <row r="26" spans="1:20" s="36" customFormat="1" ht="129" customHeight="1">
      <c r="A26" s="57">
        <v>12</v>
      </c>
      <c r="B26" s="84" t="s">
        <v>838</v>
      </c>
      <c r="C26" s="117">
        <f t="shared" si="3"/>
        <v>154.85599999999999</v>
      </c>
      <c r="D26" s="16">
        <v>154.85599999999999</v>
      </c>
      <c r="E26" s="16"/>
      <c r="F26" s="116"/>
      <c r="G26" s="16"/>
      <c r="H26" s="117">
        <f t="shared" si="1"/>
        <v>116</v>
      </c>
      <c r="I26" s="111">
        <v>116</v>
      </c>
      <c r="J26" s="111"/>
      <c r="K26" s="84" t="s">
        <v>178</v>
      </c>
      <c r="L26" s="23" t="s">
        <v>839</v>
      </c>
      <c r="M26" s="57" t="s">
        <v>318</v>
      </c>
      <c r="N26" s="57" t="s">
        <v>318</v>
      </c>
      <c r="O26" s="62">
        <v>2013699</v>
      </c>
      <c r="P26" s="23">
        <v>30305</v>
      </c>
      <c r="Q26" s="23" t="s">
        <v>659</v>
      </c>
      <c r="R26" s="166"/>
      <c r="S26" s="26"/>
      <c r="T26" s="26"/>
    </row>
    <row r="27" spans="1:20" s="26" customFormat="1" ht="74.25" customHeight="1">
      <c r="A27" s="57">
        <v>13</v>
      </c>
      <c r="B27" s="79" t="s">
        <v>935</v>
      </c>
      <c r="C27" s="117">
        <f t="shared" si="3"/>
        <v>1400</v>
      </c>
      <c r="D27" s="45">
        <v>1400</v>
      </c>
      <c r="E27" s="45"/>
      <c r="F27" s="116"/>
      <c r="G27" s="45"/>
      <c r="H27" s="117">
        <f t="shared" si="1"/>
        <v>1500</v>
      </c>
      <c r="I27" s="50">
        <v>1500</v>
      </c>
      <c r="J27" s="50"/>
      <c r="K27" s="79" t="s">
        <v>144</v>
      </c>
      <c r="L27" s="34" t="s">
        <v>936</v>
      </c>
      <c r="M27" s="279" t="s">
        <v>513</v>
      </c>
      <c r="N27" s="279" t="s">
        <v>513</v>
      </c>
      <c r="O27" s="51">
        <v>2013199</v>
      </c>
      <c r="P27" s="34">
        <v>30299</v>
      </c>
      <c r="Q27" s="34" t="s">
        <v>887</v>
      </c>
      <c r="R27" s="108"/>
      <c r="S27" s="208"/>
    </row>
    <row r="28" spans="1:20" s="36" customFormat="1" ht="68.25" customHeight="1">
      <c r="A28" s="57">
        <v>14</v>
      </c>
      <c r="B28" s="79" t="s">
        <v>939</v>
      </c>
      <c r="C28" s="117">
        <f t="shared" si="3"/>
        <v>800</v>
      </c>
      <c r="D28" s="45">
        <v>800</v>
      </c>
      <c r="E28" s="45"/>
      <c r="F28" s="116"/>
      <c r="G28" s="116"/>
      <c r="H28" s="117">
        <f t="shared" si="1"/>
        <v>1000</v>
      </c>
      <c r="I28" s="188">
        <v>1000</v>
      </c>
      <c r="J28" s="188"/>
      <c r="K28" s="91" t="s">
        <v>172</v>
      </c>
      <c r="L28" s="34" t="s">
        <v>940</v>
      </c>
      <c r="M28" s="24" t="s">
        <v>372</v>
      </c>
      <c r="N28" s="24" t="s">
        <v>2</v>
      </c>
      <c r="O28" s="24">
        <v>2013199</v>
      </c>
      <c r="P28" s="25">
        <v>31001</v>
      </c>
      <c r="Q28" s="25" t="s">
        <v>887</v>
      </c>
      <c r="R28" s="108"/>
      <c r="S28" s="209"/>
      <c r="T28" s="209"/>
    </row>
    <row r="29" spans="1:20" s="26" customFormat="1" ht="80.25" customHeight="1">
      <c r="A29" s="57">
        <v>15</v>
      </c>
      <c r="B29" s="79" t="s">
        <v>461</v>
      </c>
      <c r="C29" s="117">
        <f t="shared" si="3"/>
        <v>60</v>
      </c>
      <c r="D29" s="38">
        <v>60</v>
      </c>
      <c r="E29" s="17"/>
      <c r="F29" s="116"/>
      <c r="G29" s="17"/>
      <c r="H29" s="117">
        <f t="shared" si="1"/>
        <v>100</v>
      </c>
      <c r="I29" s="50">
        <v>100</v>
      </c>
      <c r="J29" s="50"/>
      <c r="K29" s="79" t="s">
        <v>173</v>
      </c>
      <c r="L29" s="34" t="s">
        <v>961</v>
      </c>
      <c r="M29" s="35" t="s">
        <v>4</v>
      </c>
      <c r="N29" s="35" t="s">
        <v>4</v>
      </c>
      <c r="O29" s="51">
        <v>2010507</v>
      </c>
      <c r="P29" s="34" t="s">
        <v>541</v>
      </c>
      <c r="Q29" s="34" t="s">
        <v>887</v>
      </c>
      <c r="R29" s="108"/>
    </row>
    <row r="30" spans="1:20" s="48" customFormat="1" ht="141" customHeight="1">
      <c r="A30" s="57">
        <v>16</v>
      </c>
      <c r="B30" s="79" t="s">
        <v>399</v>
      </c>
      <c r="C30" s="117">
        <f t="shared" si="3"/>
        <v>4500</v>
      </c>
      <c r="D30" s="16">
        <v>4500</v>
      </c>
      <c r="E30" s="17"/>
      <c r="F30" s="116"/>
      <c r="G30" s="17"/>
      <c r="H30" s="117">
        <f t="shared" si="1"/>
        <v>3000</v>
      </c>
      <c r="I30" s="188">
        <v>3000</v>
      </c>
      <c r="J30" s="188"/>
      <c r="K30" s="79" t="s">
        <v>174</v>
      </c>
      <c r="L30" s="34" t="s">
        <v>947</v>
      </c>
      <c r="M30" s="24" t="s">
        <v>948</v>
      </c>
      <c r="N30" s="24" t="s">
        <v>949</v>
      </c>
      <c r="O30" s="125">
        <v>2011199</v>
      </c>
      <c r="P30" s="25" t="s">
        <v>543</v>
      </c>
      <c r="Q30" s="25" t="s">
        <v>887</v>
      </c>
      <c r="R30" s="108"/>
      <c r="S30" s="28"/>
      <c r="T30" s="28"/>
    </row>
    <row r="31" spans="1:20" s="28" customFormat="1" ht="75" customHeight="1">
      <c r="A31" s="57">
        <v>17</v>
      </c>
      <c r="B31" s="95" t="s">
        <v>886</v>
      </c>
      <c r="C31" s="117">
        <f t="shared" si="3"/>
        <v>3700</v>
      </c>
      <c r="D31" s="45">
        <v>3700</v>
      </c>
      <c r="E31" s="45"/>
      <c r="F31" s="116"/>
      <c r="G31" s="45"/>
      <c r="H31" s="117">
        <f t="shared" si="1"/>
        <v>4700</v>
      </c>
      <c r="I31" s="189">
        <v>4700</v>
      </c>
      <c r="J31" s="189"/>
      <c r="K31" s="96" t="s">
        <v>175</v>
      </c>
      <c r="L31" s="37" t="s">
        <v>875</v>
      </c>
      <c r="M31" s="4" t="s">
        <v>346</v>
      </c>
      <c r="N31" s="4" t="s">
        <v>346</v>
      </c>
      <c r="O31" s="126">
        <v>2010799</v>
      </c>
      <c r="P31" s="20">
        <v>30299</v>
      </c>
      <c r="Q31" s="20" t="s">
        <v>874</v>
      </c>
      <c r="R31" s="108"/>
      <c r="S31" s="49"/>
      <c r="T31" s="49"/>
    </row>
    <row r="32" spans="1:20" s="1" customFormat="1" ht="55.5" customHeight="1">
      <c r="A32" s="57">
        <v>18</v>
      </c>
      <c r="B32" s="98" t="s">
        <v>908</v>
      </c>
      <c r="C32" s="117">
        <f t="shared" si="3"/>
        <v>690</v>
      </c>
      <c r="D32" s="10">
        <v>690</v>
      </c>
      <c r="E32" s="116"/>
      <c r="F32" s="116"/>
      <c r="G32" s="17"/>
      <c r="H32" s="117">
        <f t="shared" si="1"/>
        <v>690</v>
      </c>
      <c r="I32" s="50">
        <v>690</v>
      </c>
      <c r="J32" s="50"/>
      <c r="K32" s="79" t="s">
        <v>381</v>
      </c>
      <c r="L32" s="34"/>
      <c r="M32" s="35" t="s">
        <v>382</v>
      </c>
      <c r="N32" s="35" t="s">
        <v>382</v>
      </c>
      <c r="O32" s="35">
        <v>2010499</v>
      </c>
      <c r="P32" s="34">
        <v>30299</v>
      </c>
      <c r="Q32" s="34" t="s">
        <v>891</v>
      </c>
      <c r="R32" s="108"/>
      <c r="S32" s="36"/>
      <c r="T32" s="36"/>
    </row>
    <row r="33" spans="1:20" s="1" customFormat="1" ht="42" customHeight="1">
      <c r="A33" s="57">
        <v>19</v>
      </c>
      <c r="B33" s="95" t="s">
        <v>876</v>
      </c>
      <c r="C33" s="117">
        <f t="shared" si="3"/>
        <v>250</v>
      </c>
      <c r="D33" s="45">
        <v>250</v>
      </c>
      <c r="E33" s="45"/>
      <c r="F33" s="116"/>
      <c r="G33" s="116"/>
      <c r="H33" s="117">
        <f t="shared" si="1"/>
        <v>600</v>
      </c>
      <c r="I33" s="189">
        <v>600</v>
      </c>
      <c r="J33" s="189"/>
      <c r="K33" s="96" t="s">
        <v>176</v>
      </c>
      <c r="L33" s="37" t="s">
        <v>877</v>
      </c>
      <c r="M33" s="4" t="s">
        <v>821</v>
      </c>
      <c r="N33" s="4" t="s">
        <v>1</v>
      </c>
      <c r="O33" s="4">
        <v>2010699</v>
      </c>
      <c r="P33" s="20">
        <v>30299</v>
      </c>
      <c r="Q33" s="20" t="s">
        <v>87</v>
      </c>
      <c r="R33" s="108"/>
      <c r="S33" s="49"/>
      <c r="T33" s="49"/>
    </row>
    <row r="34" spans="1:20" s="1" customFormat="1" ht="25.5" customHeight="1">
      <c r="A34" s="167" t="s">
        <v>99</v>
      </c>
      <c r="B34" s="135" t="s">
        <v>100</v>
      </c>
      <c r="C34" s="117">
        <f>C35</f>
        <v>1369</v>
      </c>
      <c r="D34" s="117">
        <f>D35</f>
        <v>969</v>
      </c>
      <c r="E34" s="117">
        <f>E35</f>
        <v>0</v>
      </c>
      <c r="F34" s="117">
        <f>F35</f>
        <v>0</v>
      </c>
      <c r="G34" s="117">
        <f>G35</f>
        <v>400</v>
      </c>
      <c r="H34" s="117">
        <f t="shared" si="1"/>
        <v>980</v>
      </c>
      <c r="I34" s="194">
        <v>980</v>
      </c>
      <c r="J34" s="194"/>
      <c r="K34" s="84"/>
      <c r="L34" s="23"/>
      <c r="M34" s="57"/>
      <c r="N34" s="57"/>
      <c r="O34" s="62"/>
      <c r="P34" s="23"/>
      <c r="Q34" s="23"/>
      <c r="R34" s="166"/>
      <c r="S34" s="26"/>
      <c r="T34" s="26"/>
    </row>
    <row r="35" spans="1:20" s="36" customFormat="1" ht="71.25" customHeight="1">
      <c r="A35" s="57">
        <v>1</v>
      </c>
      <c r="B35" s="84" t="s">
        <v>1006</v>
      </c>
      <c r="C35" s="31">
        <f>D35+E35+F35+G35</f>
        <v>1369</v>
      </c>
      <c r="D35" s="16">
        <v>969</v>
      </c>
      <c r="E35" s="16"/>
      <c r="F35" s="10"/>
      <c r="G35" s="16">
        <v>400</v>
      </c>
      <c r="H35" s="117">
        <f t="shared" si="1"/>
        <v>980</v>
      </c>
      <c r="I35" s="111">
        <v>980</v>
      </c>
      <c r="J35" s="111"/>
      <c r="K35" s="84" t="s">
        <v>179</v>
      </c>
      <c r="L35" s="23"/>
      <c r="M35" s="57" t="s">
        <v>319</v>
      </c>
      <c r="N35" s="57" t="s">
        <v>1007</v>
      </c>
      <c r="O35" s="57">
        <v>2030603</v>
      </c>
      <c r="P35" s="23" t="s">
        <v>1008</v>
      </c>
      <c r="Q35" s="23" t="s">
        <v>967</v>
      </c>
      <c r="R35" s="166" t="s">
        <v>260</v>
      </c>
      <c r="S35" s="124"/>
      <c r="T35" s="110"/>
    </row>
    <row r="36" spans="1:20" s="36" customFormat="1" ht="51" customHeight="1">
      <c r="A36" s="198" t="s">
        <v>102</v>
      </c>
      <c r="B36" s="135" t="s">
        <v>103</v>
      </c>
      <c r="C36" s="31">
        <f>C37+C46</f>
        <v>42505</v>
      </c>
      <c r="D36" s="31">
        <f>D37+D46</f>
        <v>27494</v>
      </c>
      <c r="E36" s="31">
        <f>E37+E46</f>
        <v>0</v>
      </c>
      <c r="F36" s="31">
        <f>F37+F46</f>
        <v>0</v>
      </c>
      <c r="G36" s="31">
        <f>G37+G46</f>
        <v>15011</v>
      </c>
      <c r="H36" s="117">
        <f t="shared" si="1"/>
        <v>23180</v>
      </c>
      <c r="I36" s="194">
        <v>23180</v>
      </c>
      <c r="J36" s="194"/>
      <c r="K36" s="84"/>
      <c r="L36" s="23"/>
      <c r="M36" s="57"/>
      <c r="N36" s="57"/>
      <c r="O36" s="57"/>
      <c r="P36" s="23"/>
      <c r="Q36" s="23"/>
      <c r="R36" s="166"/>
      <c r="S36" s="124"/>
      <c r="T36" s="110"/>
    </row>
    <row r="37" spans="1:20" s="1" customFormat="1" ht="30" customHeight="1">
      <c r="A37" s="198" t="s">
        <v>101</v>
      </c>
      <c r="B37" s="135" t="s">
        <v>96</v>
      </c>
      <c r="C37" s="117">
        <f>SUM(C38:C45)</f>
        <v>5076</v>
      </c>
      <c r="D37" s="117">
        <f t="shared" ref="D37:J37" si="4">SUM(D38:D45)</f>
        <v>5076</v>
      </c>
      <c r="E37" s="117">
        <f t="shared" si="4"/>
        <v>0</v>
      </c>
      <c r="F37" s="117">
        <f t="shared" si="4"/>
        <v>0</v>
      </c>
      <c r="G37" s="117">
        <f t="shared" si="4"/>
        <v>0</v>
      </c>
      <c r="H37" s="117">
        <f t="shared" si="1"/>
        <v>0</v>
      </c>
      <c r="I37" s="117">
        <f t="shared" si="4"/>
        <v>0</v>
      </c>
      <c r="J37" s="117">
        <f t="shared" si="4"/>
        <v>0</v>
      </c>
      <c r="K37" s="84"/>
      <c r="L37" s="23"/>
      <c r="M37" s="57"/>
      <c r="N37" s="57"/>
      <c r="O37" s="62"/>
      <c r="P37" s="23"/>
      <c r="Q37" s="23"/>
      <c r="R37" s="166"/>
      <c r="S37" s="26"/>
      <c r="T37" s="26"/>
    </row>
    <row r="38" spans="1:20" s="26" customFormat="1" ht="128.25" customHeight="1">
      <c r="A38" s="57">
        <v>1</v>
      </c>
      <c r="B38" s="84" t="s">
        <v>450</v>
      </c>
      <c r="C38" s="117">
        <f>D38+E38+F38+G38</f>
        <v>2000</v>
      </c>
      <c r="D38" s="16">
        <v>2000</v>
      </c>
      <c r="E38" s="16"/>
      <c r="F38" s="16"/>
      <c r="G38" s="16"/>
      <c r="H38" s="117">
        <f t="shared" si="1"/>
        <v>0</v>
      </c>
      <c r="I38" s="111"/>
      <c r="J38" s="111"/>
      <c r="K38" s="79" t="s">
        <v>62</v>
      </c>
      <c r="L38" s="23" t="s">
        <v>451</v>
      </c>
      <c r="M38" s="57" t="s">
        <v>452</v>
      </c>
      <c r="N38" s="57" t="s">
        <v>453</v>
      </c>
      <c r="O38" s="57">
        <v>2040212</v>
      </c>
      <c r="P38" s="23">
        <v>31001</v>
      </c>
      <c r="Q38" s="23" t="s">
        <v>454</v>
      </c>
      <c r="R38" s="166"/>
      <c r="S38" s="110"/>
      <c r="T38" s="110"/>
    </row>
    <row r="39" spans="1:20" s="26" customFormat="1" ht="68.25" customHeight="1">
      <c r="A39" s="57">
        <v>2</v>
      </c>
      <c r="B39" s="79" t="s">
        <v>1010</v>
      </c>
      <c r="C39" s="117">
        <f t="shared" ref="C39:C45" si="5">D39+E39+F39+G39</f>
        <v>270</v>
      </c>
      <c r="D39" s="38">
        <v>270</v>
      </c>
      <c r="E39" s="38"/>
      <c r="F39" s="116"/>
      <c r="G39" s="17"/>
      <c r="H39" s="117">
        <f t="shared" si="1"/>
        <v>0</v>
      </c>
      <c r="I39" s="50"/>
      <c r="J39" s="50"/>
      <c r="K39" s="79" t="s">
        <v>383</v>
      </c>
      <c r="L39" s="34" t="s">
        <v>1011</v>
      </c>
      <c r="M39" s="35" t="s">
        <v>347</v>
      </c>
      <c r="N39" s="35" t="s">
        <v>1003</v>
      </c>
      <c r="O39" s="35">
        <v>2040206</v>
      </c>
      <c r="P39" s="34">
        <v>31003</v>
      </c>
      <c r="Q39" s="34" t="s">
        <v>967</v>
      </c>
      <c r="R39" s="108"/>
    </row>
    <row r="40" spans="1:20" s="1" customFormat="1" ht="53.25" customHeight="1">
      <c r="A40" s="57">
        <v>3</v>
      </c>
      <c r="B40" s="79" t="s">
        <v>1031</v>
      </c>
      <c r="C40" s="117">
        <f t="shared" si="5"/>
        <v>200</v>
      </c>
      <c r="D40" s="38">
        <v>200</v>
      </c>
      <c r="E40" s="38"/>
      <c r="F40" s="116"/>
      <c r="G40" s="17"/>
      <c r="H40" s="117">
        <f t="shared" si="1"/>
        <v>0</v>
      </c>
      <c r="I40" s="50"/>
      <c r="J40" s="50"/>
      <c r="K40" s="79" t="s">
        <v>63</v>
      </c>
      <c r="L40" s="34" t="s">
        <v>1032</v>
      </c>
      <c r="M40" s="35" t="s">
        <v>320</v>
      </c>
      <c r="N40" s="35" t="s">
        <v>1003</v>
      </c>
      <c r="O40" s="35">
        <v>2040217</v>
      </c>
      <c r="P40" s="34">
        <v>31001</v>
      </c>
      <c r="Q40" s="34" t="s">
        <v>967</v>
      </c>
      <c r="R40" s="108"/>
      <c r="S40" s="26"/>
      <c r="T40" s="210" t="s">
        <v>1045</v>
      </c>
    </row>
    <row r="41" spans="1:20" s="36" customFormat="1" ht="101.25" customHeight="1">
      <c r="A41" s="57">
        <v>4</v>
      </c>
      <c r="B41" s="85" t="s">
        <v>497</v>
      </c>
      <c r="C41" s="117">
        <f t="shared" si="5"/>
        <v>1873</v>
      </c>
      <c r="D41" s="111">
        <v>1873</v>
      </c>
      <c r="E41" s="111"/>
      <c r="F41" s="111"/>
      <c r="G41" s="111"/>
      <c r="H41" s="117">
        <f t="shared" si="1"/>
        <v>0</v>
      </c>
      <c r="I41" s="111"/>
      <c r="J41" s="111"/>
      <c r="K41" s="84" t="s">
        <v>261</v>
      </c>
      <c r="L41" s="23" t="s">
        <v>455</v>
      </c>
      <c r="M41" s="57" t="s">
        <v>456</v>
      </c>
      <c r="N41" s="57" t="s">
        <v>456</v>
      </c>
      <c r="O41" s="57">
        <v>2040409</v>
      </c>
      <c r="P41" s="23">
        <v>31001</v>
      </c>
      <c r="Q41" s="23" t="s">
        <v>454</v>
      </c>
      <c r="R41" s="166"/>
      <c r="S41" s="211"/>
      <c r="T41" s="211"/>
    </row>
    <row r="42" spans="1:20" s="26" customFormat="1" ht="48.75" customHeight="1">
      <c r="A42" s="57">
        <v>5</v>
      </c>
      <c r="B42" s="84" t="s">
        <v>457</v>
      </c>
      <c r="C42" s="117">
        <f t="shared" si="5"/>
        <v>300</v>
      </c>
      <c r="D42" s="16">
        <v>300</v>
      </c>
      <c r="E42" s="16"/>
      <c r="F42" s="16"/>
      <c r="G42" s="16"/>
      <c r="H42" s="117">
        <f t="shared" si="1"/>
        <v>0</v>
      </c>
      <c r="I42" s="111"/>
      <c r="J42" s="111"/>
      <c r="K42" s="84" t="s">
        <v>180</v>
      </c>
      <c r="L42" s="23" t="s">
        <v>448</v>
      </c>
      <c r="M42" s="57" t="s">
        <v>449</v>
      </c>
      <c r="N42" s="57" t="s">
        <v>449</v>
      </c>
      <c r="O42" s="57">
        <v>2040499</v>
      </c>
      <c r="P42" s="23">
        <v>31099</v>
      </c>
      <c r="Q42" s="23" t="s">
        <v>447</v>
      </c>
      <c r="R42" s="166"/>
      <c r="S42" s="171"/>
      <c r="T42" s="171"/>
    </row>
    <row r="43" spans="1:20" ht="76.5" customHeight="1">
      <c r="A43" s="57">
        <v>6</v>
      </c>
      <c r="B43" s="84" t="s">
        <v>444</v>
      </c>
      <c r="C43" s="117">
        <f t="shared" si="5"/>
        <v>175</v>
      </c>
      <c r="D43" s="16">
        <v>175</v>
      </c>
      <c r="E43" s="16"/>
      <c r="F43" s="16"/>
      <c r="G43" s="16"/>
      <c r="H43" s="117">
        <f t="shared" si="1"/>
        <v>0</v>
      </c>
      <c r="I43" s="111"/>
      <c r="J43" s="111"/>
      <c r="K43" s="84" t="s">
        <v>458</v>
      </c>
      <c r="L43" s="23" t="s">
        <v>445</v>
      </c>
      <c r="M43" s="57" t="s">
        <v>446</v>
      </c>
      <c r="N43" s="57" t="s">
        <v>446</v>
      </c>
      <c r="O43" s="57">
        <v>2040499</v>
      </c>
      <c r="P43" s="23">
        <v>30299</v>
      </c>
      <c r="Q43" s="23" t="s">
        <v>447</v>
      </c>
      <c r="R43" s="166"/>
      <c r="S43" s="171"/>
      <c r="T43" s="171"/>
    </row>
    <row r="44" spans="1:20" s="26" customFormat="1" ht="90" customHeight="1">
      <c r="A44" s="57">
        <v>7</v>
      </c>
      <c r="B44" s="84" t="s">
        <v>1016</v>
      </c>
      <c r="C44" s="117">
        <f t="shared" si="5"/>
        <v>112</v>
      </c>
      <c r="D44" s="16">
        <v>112</v>
      </c>
      <c r="E44" s="16"/>
      <c r="F44" s="10"/>
      <c r="G44" s="16"/>
      <c r="H44" s="117">
        <f t="shared" si="1"/>
        <v>0</v>
      </c>
      <c r="I44" s="111"/>
      <c r="J44" s="111"/>
      <c r="K44" s="84" t="s">
        <v>262</v>
      </c>
      <c r="L44" s="23" t="s">
        <v>1017</v>
      </c>
      <c r="M44" s="57" t="s">
        <v>1018</v>
      </c>
      <c r="N44" s="57" t="s">
        <v>1018</v>
      </c>
      <c r="O44" s="57">
        <v>2040499</v>
      </c>
      <c r="P44" s="23">
        <v>30299</v>
      </c>
      <c r="Q44" s="23" t="s">
        <v>967</v>
      </c>
      <c r="R44" s="166" t="s">
        <v>1019</v>
      </c>
      <c r="S44" s="212"/>
      <c r="T44" s="171"/>
    </row>
    <row r="45" spans="1:20" s="26" customFormat="1" ht="83.25" customHeight="1">
      <c r="A45" s="213">
        <v>8</v>
      </c>
      <c r="B45" s="148" t="s">
        <v>1026</v>
      </c>
      <c r="C45" s="117">
        <f t="shared" si="5"/>
        <v>146</v>
      </c>
      <c r="D45" s="149">
        <v>146</v>
      </c>
      <c r="E45" s="149"/>
      <c r="F45" s="150"/>
      <c r="G45" s="149"/>
      <c r="H45" s="117">
        <f t="shared" si="1"/>
        <v>0</v>
      </c>
      <c r="I45" s="111"/>
      <c r="J45" s="111"/>
      <c r="K45" s="84" t="s">
        <v>263</v>
      </c>
      <c r="L45" s="23" t="s">
        <v>1027</v>
      </c>
      <c r="M45" s="57" t="s">
        <v>321</v>
      </c>
      <c r="N45" s="57" t="s">
        <v>322</v>
      </c>
      <c r="O45" s="57">
        <v>2040599</v>
      </c>
      <c r="P45" s="23">
        <v>30299</v>
      </c>
      <c r="Q45" s="23" t="s">
        <v>967</v>
      </c>
      <c r="R45" s="166" t="s">
        <v>1019</v>
      </c>
      <c r="S45" s="171"/>
      <c r="T45" s="171"/>
    </row>
    <row r="46" spans="1:20" s="26" customFormat="1" ht="36" customHeight="1">
      <c r="A46" s="167" t="s">
        <v>97</v>
      </c>
      <c r="B46" s="135" t="s">
        <v>98</v>
      </c>
      <c r="C46" s="117">
        <f>SUM(C47:C55)</f>
        <v>37429</v>
      </c>
      <c r="D46" s="117">
        <f>SUM(D47:D55)</f>
        <v>22418</v>
      </c>
      <c r="E46" s="117">
        <f t="shared" ref="E46:J46" si="6">SUM(E47:E55)</f>
        <v>0</v>
      </c>
      <c r="F46" s="117">
        <f t="shared" si="6"/>
        <v>0</v>
      </c>
      <c r="G46" s="117">
        <f t="shared" si="6"/>
        <v>15011</v>
      </c>
      <c r="H46" s="117">
        <f t="shared" si="1"/>
        <v>21178</v>
      </c>
      <c r="I46" s="117">
        <f t="shared" si="6"/>
        <v>21178</v>
      </c>
      <c r="J46" s="117">
        <f t="shared" si="6"/>
        <v>0</v>
      </c>
      <c r="K46" s="214"/>
      <c r="L46" s="23"/>
      <c r="M46" s="57"/>
      <c r="N46" s="57"/>
      <c r="O46" s="57"/>
      <c r="P46" s="23"/>
      <c r="Q46" s="23"/>
      <c r="R46" s="166"/>
      <c r="S46" s="171"/>
      <c r="T46" s="171"/>
    </row>
    <row r="47" spans="1:20" s="21" customFormat="1" ht="143.25" customHeight="1">
      <c r="A47" s="215">
        <v>1</v>
      </c>
      <c r="B47" s="151" t="s">
        <v>972</v>
      </c>
      <c r="C47" s="157">
        <f>D47+E47+F47+G47</f>
        <v>2468</v>
      </c>
      <c r="D47" s="154">
        <v>2468</v>
      </c>
      <c r="E47" s="153"/>
      <c r="F47" s="152"/>
      <c r="G47" s="153"/>
      <c r="H47" s="117">
        <f t="shared" si="1"/>
        <v>2468</v>
      </c>
      <c r="I47" s="50">
        <v>2468</v>
      </c>
      <c r="J47" s="50"/>
      <c r="K47" s="79" t="s">
        <v>268</v>
      </c>
      <c r="L47" s="34" t="s">
        <v>973</v>
      </c>
      <c r="M47" s="35" t="s">
        <v>970</v>
      </c>
      <c r="N47" s="35" t="s">
        <v>323</v>
      </c>
      <c r="O47" s="35">
        <v>2040219</v>
      </c>
      <c r="P47" s="34">
        <v>30299</v>
      </c>
      <c r="Q47" s="34" t="s">
        <v>971</v>
      </c>
      <c r="R47" s="108"/>
      <c r="S47" s="26"/>
      <c r="T47" s="26"/>
    </row>
    <row r="48" spans="1:20" s="26" customFormat="1" ht="84.75" customHeight="1">
      <c r="A48" s="57">
        <v>2</v>
      </c>
      <c r="B48" s="79" t="s">
        <v>998</v>
      </c>
      <c r="C48" s="157">
        <f t="shared" ref="C48:C55" si="7">D48+E48+F48+G48</f>
        <v>2800</v>
      </c>
      <c r="D48" s="38">
        <v>2800</v>
      </c>
      <c r="E48" s="17"/>
      <c r="F48" s="116"/>
      <c r="G48" s="17"/>
      <c r="H48" s="117">
        <f t="shared" si="1"/>
        <v>2800</v>
      </c>
      <c r="I48" s="50">
        <v>2800</v>
      </c>
      <c r="J48" s="50"/>
      <c r="K48" s="91" t="s">
        <v>264</v>
      </c>
      <c r="L48" s="34" t="s">
        <v>999</v>
      </c>
      <c r="M48" s="35" t="s">
        <v>324</v>
      </c>
      <c r="N48" s="35" t="s">
        <v>423</v>
      </c>
      <c r="O48" s="35">
        <v>2040299</v>
      </c>
      <c r="P48" s="34">
        <v>30299</v>
      </c>
      <c r="Q48" s="34" t="s">
        <v>971</v>
      </c>
      <c r="R48" s="108"/>
    </row>
    <row r="49" spans="1:20" s="1" customFormat="1" ht="49.5" customHeight="1">
      <c r="A49" s="57">
        <v>3</v>
      </c>
      <c r="B49" s="79" t="s">
        <v>996</v>
      </c>
      <c r="C49" s="157">
        <f t="shared" si="7"/>
        <v>100</v>
      </c>
      <c r="D49" s="38">
        <v>100</v>
      </c>
      <c r="E49" s="17"/>
      <c r="F49" s="116"/>
      <c r="G49" s="17"/>
      <c r="H49" s="117">
        <f t="shared" si="1"/>
        <v>100</v>
      </c>
      <c r="I49" s="50">
        <v>100</v>
      </c>
      <c r="J49" s="50"/>
      <c r="K49" s="91" t="s">
        <v>145</v>
      </c>
      <c r="L49" s="34" t="s">
        <v>997</v>
      </c>
      <c r="M49" s="35" t="s">
        <v>325</v>
      </c>
      <c r="N49" s="35" t="s">
        <v>423</v>
      </c>
      <c r="O49" s="35">
        <v>2040299</v>
      </c>
      <c r="P49" s="34">
        <v>30299</v>
      </c>
      <c r="Q49" s="34" t="s">
        <v>971</v>
      </c>
      <c r="R49" s="108"/>
      <c r="S49" s="26"/>
      <c r="T49" s="26"/>
    </row>
    <row r="50" spans="1:20" s="26" customFormat="1" ht="63.75" customHeight="1">
      <c r="A50" s="57">
        <v>4</v>
      </c>
      <c r="B50" s="79" t="s">
        <v>1050</v>
      </c>
      <c r="C50" s="157">
        <f t="shared" si="7"/>
        <v>15211</v>
      </c>
      <c r="D50" s="38">
        <v>200</v>
      </c>
      <c r="E50" s="17"/>
      <c r="F50" s="116"/>
      <c r="G50" s="17">
        <v>15011</v>
      </c>
      <c r="H50" s="117">
        <f t="shared" si="1"/>
        <v>200</v>
      </c>
      <c r="I50" s="50">
        <v>200</v>
      </c>
      <c r="J50" s="50"/>
      <c r="K50" s="91" t="s">
        <v>483</v>
      </c>
      <c r="L50" s="34" t="s">
        <v>994</v>
      </c>
      <c r="M50" s="35" t="s">
        <v>995</v>
      </c>
      <c r="N50" s="35" t="s">
        <v>423</v>
      </c>
      <c r="O50" s="35">
        <v>2049901</v>
      </c>
      <c r="P50" s="34">
        <v>30299</v>
      </c>
      <c r="Q50" s="34" t="s">
        <v>971</v>
      </c>
      <c r="R50" s="108"/>
    </row>
    <row r="51" spans="1:20" s="177" customFormat="1" ht="75" customHeight="1">
      <c r="A51" s="57">
        <v>5</v>
      </c>
      <c r="B51" s="79" t="s">
        <v>974</v>
      </c>
      <c r="C51" s="157">
        <f t="shared" si="7"/>
        <v>4350</v>
      </c>
      <c r="D51" s="38">
        <v>4350</v>
      </c>
      <c r="E51" s="17"/>
      <c r="F51" s="116"/>
      <c r="G51" s="17"/>
      <c r="H51" s="117">
        <f t="shared" si="1"/>
        <v>3000</v>
      </c>
      <c r="I51" s="50">
        <v>3000</v>
      </c>
      <c r="J51" s="50"/>
      <c r="K51" s="79" t="s">
        <v>181</v>
      </c>
      <c r="L51" s="34" t="s">
        <v>975</v>
      </c>
      <c r="M51" s="35" t="s">
        <v>976</v>
      </c>
      <c r="N51" s="35" t="s">
        <v>970</v>
      </c>
      <c r="O51" s="35">
        <v>2040212</v>
      </c>
      <c r="P51" s="34">
        <v>30213</v>
      </c>
      <c r="Q51" s="34" t="s">
        <v>971</v>
      </c>
      <c r="R51" s="108"/>
      <c r="S51" s="28"/>
      <c r="T51" s="28"/>
    </row>
    <row r="52" spans="1:20" s="26" customFormat="1" ht="63.75" customHeight="1">
      <c r="A52" s="57">
        <v>6</v>
      </c>
      <c r="B52" s="79" t="s">
        <v>977</v>
      </c>
      <c r="C52" s="157">
        <f t="shared" si="7"/>
        <v>500</v>
      </c>
      <c r="D52" s="38">
        <v>500</v>
      </c>
      <c r="E52" s="17"/>
      <c r="F52" s="116"/>
      <c r="G52" s="17"/>
      <c r="H52" s="117">
        <f t="shared" si="1"/>
        <v>500</v>
      </c>
      <c r="I52" s="50">
        <v>500</v>
      </c>
      <c r="J52" s="50"/>
      <c r="K52" s="79" t="s">
        <v>484</v>
      </c>
      <c r="L52" s="34" t="s">
        <v>978</v>
      </c>
      <c r="M52" s="35" t="s">
        <v>976</v>
      </c>
      <c r="N52" s="35" t="s">
        <v>970</v>
      </c>
      <c r="O52" s="35">
        <v>2040212</v>
      </c>
      <c r="P52" s="34">
        <v>30299</v>
      </c>
      <c r="Q52" s="34" t="s">
        <v>971</v>
      </c>
      <c r="R52" s="108"/>
    </row>
    <row r="53" spans="1:20" s="26" customFormat="1" ht="222" customHeight="1">
      <c r="A53" s="57">
        <v>7</v>
      </c>
      <c r="B53" s="79" t="s">
        <v>968</v>
      </c>
      <c r="C53" s="157">
        <f t="shared" si="7"/>
        <v>11330</v>
      </c>
      <c r="D53" s="38">
        <v>11330</v>
      </c>
      <c r="E53" s="17"/>
      <c r="F53" s="116"/>
      <c r="G53" s="17"/>
      <c r="H53" s="117">
        <f t="shared" si="1"/>
        <v>11190</v>
      </c>
      <c r="I53" s="50">
        <v>11190</v>
      </c>
      <c r="J53" s="50"/>
      <c r="K53" s="84" t="s">
        <v>265</v>
      </c>
      <c r="L53" s="34" t="s">
        <v>969</v>
      </c>
      <c r="M53" s="35" t="s">
        <v>970</v>
      </c>
      <c r="N53" s="35" t="s">
        <v>970</v>
      </c>
      <c r="O53" s="35">
        <v>2040299</v>
      </c>
      <c r="P53" s="34">
        <v>31001</v>
      </c>
      <c r="Q53" s="34" t="s">
        <v>971</v>
      </c>
      <c r="R53" s="108"/>
      <c r="S53" s="28"/>
      <c r="T53" s="28"/>
    </row>
    <row r="54" spans="1:20" s="36" customFormat="1" ht="114.75" customHeight="1">
      <c r="A54" s="57">
        <v>8</v>
      </c>
      <c r="B54" s="79" t="s">
        <v>992</v>
      </c>
      <c r="C54" s="157">
        <f t="shared" si="7"/>
        <v>550</v>
      </c>
      <c r="D54" s="38">
        <v>550</v>
      </c>
      <c r="E54" s="17"/>
      <c r="F54" s="116"/>
      <c r="G54" s="17"/>
      <c r="H54" s="117">
        <f t="shared" si="1"/>
        <v>550</v>
      </c>
      <c r="I54" s="50">
        <v>550</v>
      </c>
      <c r="J54" s="50"/>
      <c r="K54" s="91" t="s">
        <v>183</v>
      </c>
      <c r="L54" s="34" t="s">
        <v>993</v>
      </c>
      <c r="M54" s="35" t="s">
        <v>373</v>
      </c>
      <c r="N54" s="35" t="s">
        <v>374</v>
      </c>
      <c r="O54" s="35">
        <v>2049901</v>
      </c>
      <c r="P54" s="34">
        <v>30299</v>
      </c>
      <c r="Q54" s="34" t="s">
        <v>971</v>
      </c>
      <c r="R54" s="108"/>
      <c r="S54" s="26"/>
      <c r="T54" s="210" t="s">
        <v>1043</v>
      </c>
    </row>
    <row r="55" spans="1:20" s="26" customFormat="1" ht="101.25" customHeight="1">
      <c r="A55" s="57">
        <v>9</v>
      </c>
      <c r="B55" s="79" t="s">
        <v>964</v>
      </c>
      <c r="C55" s="157">
        <f t="shared" si="7"/>
        <v>120</v>
      </c>
      <c r="D55" s="38">
        <v>120</v>
      </c>
      <c r="E55" s="38"/>
      <c r="F55" s="116"/>
      <c r="G55" s="38"/>
      <c r="H55" s="117">
        <f t="shared" si="1"/>
        <v>370</v>
      </c>
      <c r="I55" s="50">
        <v>370</v>
      </c>
      <c r="J55" s="50"/>
      <c r="K55" s="79" t="s">
        <v>182</v>
      </c>
      <c r="L55" s="34" t="s">
        <v>965</v>
      </c>
      <c r="M55" s="35" t="s">
        <v>326</v>
      </c>
      <c r="N55" s="35" t="s">
        <v>966</v>
      </c>
      <c r="O55" s="35">
        <v>2040299</v>
      </c>
      <c r="P55" s="34">
        <v>30299</v>
      </c>
      <c r="Q55" s="34" t="s">
        <v>967</v>
      </c>
      <c r="R55" s="108"/>
    </row>
    <row r="56" spans="1:20" s="26" customFormat="1" ht="51.6" customHeight="1">
      <c r="A56" s="167" t="s">
        <v>104</v>
      </c>
      <c r="B56" s="136" t="s">
        <v>105</v>
      </c>
      <c r="C56" s="117">
        <f>C57+C62</f>
        <v>50726.6</v>
      </c>
      <c r="D56" s="117">
        <f>D57+D62</f>
        <v>27965.599999999999</v>
      </c>
      <c r="E56" s="117">
        <f>E57+E62</f>
        <v>0</v>
      </c>
      <c r="F56" s="117">
        <f>F57+F62</f>
        <v>0</v>
      </c>
      <c r="G56" s="117">
        <f>G57+G62</f>
        <v>22761</v>
      </c>
      <c r="H56" s="117">
        <f t="shared" si="1"/>
        <v>44272</v>
      </c>
      <c r="I56" s="193">
        <v>44272</v>
      </c>
      <c r="J56" s="193"/>
      <c r="K56" s="91"/>
      <c r="L56" s="34"/>
      <c r="M56" s="35"/>
      <c r="N56" s="35"/>
      <c r="O56" s="35"/>
      <c r="P56" s="34"/>
      <c r="Q56" s="34"/>
      <c r="R56" s="108"/>
      <c r="T56" s="210"/>
    </row>
    <row r="57" spans="1:20" s="26" customFormat="1" ht="40.15" customHeight="1">
      <c r="A57" s="167" t="s">
        <v>101</v>
      </c>
      <c r="B57" s="136" t="s">
        <v>96</v>
      </c>
      <c r="C57" s="117">
        <f>SUM(C58:C61)</f>
        <v>2598</v>
      </c>
      <c r="D57" s="117">
        <f>SUM(D58:D61)</f>
        <v>2598</v>
      </c>
      <c r="E57" s="117">
        <f>SUM(E58:E61)</f>
        <v>0</v>
      </c>
      <c r="F57" s="117">
        <f>SUM(F58:F61)</f>
        <v>0</v>
      </c>
      <c r="G57" s="117">
        <f>SUM(G58:G61)</f>
        <v>0</v>
      </c>
      <c r="H57" s="117">
        <f t="shared" si="1"/>
        <v>0</v>
      </c>
      <c r="I57" s="117">
        <f>SUM(I58:I61)</f>
        <v>0</v>
      </c>
      <c r="J57" s="117">
        <f>SUM(J58:J61)</f>
        <v>0</v>
      </c>
      <c r="K57" s="91"/>
      <c r="L57" s="34"/>
      <c r="M57" s="35"/>
      <c r="N57" s="35"/>
      <c r="O57" s="35"/>
      <c r="P57" s="34"/>
      <c r="Q57" s="34"/>
      <c r="R57" s="108"/>
      <c r="T57" s="210"/>
    </row>
    <row r="58" spans="1:20" s="68" customFormat="1" ht="44.45" customHeight="1">
      <c r="A58" s="57">
        <v>1</v>
      </c>
      <c r="B58" s="98" t="s">
        <v>469</v>
      </c>
      <c r="C58" s="31">
        <f>SUM(D58:G58)</f>
        <v>2000</v>
      </c>
      <c r="D58" s="10">
        <v>2000</v>
      </c>
      <c r="E58" s="10"/>
      <c r="F58" s="10"/>
      <c r="G58" s="16"/>
      <c r="H58" s="117">
        <f t="shared" si="1"/>
        <v>0</v>
      </c>
      <c r="I58" s="111"/>
      <c r="J58" s="111"/>
      <c r="K58" s="84" t="s">
        <v>276</v>
      </c>
      <c r="L58" s="23" t="s">
        <v>75</v>
      </c>
      <c r="M58" s="57" t="s">
        <v>76</v>
      </c>
      <c r="N58" s="57" t="s">
        <v>77</v>
      </c>
      <c r="O58" s="57">
        <v>2050204</v>
      </c>
      <c r="P58" s="57">
        <v>31099</v>
      </c>
      <c r="Q58" s="57" t="s">
        <v>78</v>
      </c>
      <c r="R58" s="166" t="s">
        <v>499</v>
      </c>
    </row>
    <row r="59" spans="1:20" s="26" customFormat="1" ht="86.25" customHeight="1">
      <c r="A59" s="57">
        <v>2</v>
      </c>
      <c r="B59" s="95" t="s">
        <v>277</v>
      </c>
      <c r="C59" s="117">
        <f>SUM(D59:G59)</f>
        <v>218</v>
      </c>
      <c r="D59" s="12">
        <v>218</v>
      </c>
      <c r="E59" s="12"/>
      <c r="F59" s="116"/>
      <c r="G59" s="12"/>
      <c r="H59" s="117">
        <f t="shared" si="1"/>
        <v>0</v>
      </c>
      <c r="I59" s="189"/>
      <c r="J59" s="189"/>
      <c r="K59" s="79" t="s">
        <v>184</v>
      </c>
      <c r="L59" s="29"/>
      <c r="M59" s="43" t="s">
        <v>779</v>
      </c>
      <c r="N59" s="43" t="s">
        <v>780</v>
      </c>
      <c r="O59" s="4">
        <v>2050205</v>
      </c>
      <c r="P59" s="4">
        <v>39999</v>
      </c>
      <c r="Q59" s="4" t="s">
        <v>694</v>
      </c>
      <c r="R59" s="108"/>
      <c r="S59" s="48"/>
      <c r="T59" s="48"/>
    </row>
    <row r="60" spans="1:20" s="40" customFormat="1" ht="87.75" customHeight="1">
      <c r="A60" s="180">
        <v>3</v>
      </c>
      <c r="B60" s="92" t="s">
        <v>292</v>
      </c>
      <c r="C60" s="117">
        <f>SUM(D60:G60)</f>
        <v>250</v>
      </c>
      <c r="D60" s="12">
        <v>250</v>
      </c>
      <c r="E60" s="12"/>
      <c r="F60" s="116"/>
      <c r="G60" s="12"/>
      <c r="H60" s="117"/>
      <c r="I60" s="189"/>
      <c r="J60" s="189"/>
      <c r="K60" s="79" t="s">
        <v>64</v>
      </c>
      <c r="L60" s="269"/>
      <c r="M60" s="35" t="s">
        <v>294</v>
      </c>
      <c r="N60" s="43" t="s">
        <v>293</v>
      </c>
      <c r="O60" s="277">
        <v>2050304</v>
      </c>
      <c r="P60" s="277">
        <v>39999</v>
      </c>
      <c r="Q60" s="278" t="s">
        <v>694</v>
      </c>
      <c r="R60" s="92"/>
      <c r="S60" s="204"/>
      <c r="T60" s="204"/>
    </row>
    <row r="61" spans="1:20" s="1" customFormat="1" ht="31.5" customHeight="1">
      <c r="A61" s="57">
        <v>4</v>
      </c>
      <c r="B61" s="98" t="s">
        <v>468</v>
      </c>
      <c r="C61" s="31">
        <f>SUM(D61:G61)</f>
        <v>130</v>
      </c>
      <c r="D61" s="10">
        <v>130</v>
      </c>
      <c r="E61" s="10"/>
      <c r="F61" s="10"/>
      <c r="G61" s="16"/>
      <c r="H61" s="117">
        <f t="shared" si="1"/>
        <v>0</v>
      </c>
      <c r="I61" s="111"/>
      <c r="J61" s="111"/>
      <c r="K61" s="84" t="s">
        <v>473</v>
      </c>
      <c r="L61" s="23" t="s">
        <v>730</v>
      </c>
      <c r="M61" s="57" t="s">
        <v>190</v>
      </c>
      <c r="N61" s="57" t="s">
        <v>327</v>
      </c>
      <c r="O61" s="57">
        <v>2050302</v>
      </c>
      <c r="P61" s="57">
        <v>39999</v>
      </c>
      <c r="Q61" s="57" t="s">
        <v>694</v>
      </c>
      <c r="R61" s="166"/>
      <c r="S61" s="211"/>
      <c r="T61" s="211"/>
    </row>
    <row r="62" spans="1:20" s="1" customFormat="1" ht="37.15" customHeight="1">
      <c r="A62" s="167" t="s">
        <v>97</v>
      </c>
      <c r="B62" s="137" t="s">
        <v>98</v>
      </c>
      <c r="C62" s="117">
        <f>SUM(C63:C78)</f>
        <v>48128.6</v>
      </c>
      <c r="D62" s="117">
        <f>SUM(D63:D78)</f>
        <v>25367.599999999999</v>
      </c>
      <c r="E62" s="117">
        <f t="shared" ref="E62:J62" si="8">SUM(E63:E78)</f>
        <v>0</v>
      </c>
      <c r="F62" s="117">
        <f t="shared" si="8"/>
        <v>0</v>
      </c>
      <c r="G62" s="117">
        <f t="shared" si="8"/>
        <v>22761</v>
      </c>
      <c r="H62" s="117">
        <f t="shared" si="1"/>
        <v>20211</v>
      </c>
      <c r="I62" s="117">
        <f t="shared" si="8"/>
        <v>20211</v>
      </c>
      <c r="J62" s="117">
        <f t="shared" si="8"/>
        <v>0</v>
      </c>
      <c r="K62" s="84"/>
      <c r="L62" s="113"/>
      <c r="M62" s="57"/>
      <c r="N62" s="57"/>
      <c r="O62" s="57"/>
      <c r="P62" s="57"/>
      <c r="Q62" s="57"/>
      <c r="R62" s="166"/>
      <c r="S62" s="168"/>
      <c r="T62" s="168"/>
    </row>
    <row r="63" spans="1:20" s="26" customFormat="1" ht="69.75" customHeight="1">
      <c r="A63" s="57">
        <v>1</v>
      </c>
      <c r="B63" s="98" t="s">
        <v>732</v>
      </c>
      <c r="C63" s="117">
        <f>SUM(D63:G63)</f>
        <v>500</v>
      </c>
      <c r="D63" s="116">
        <v>100</v>
      </c>
      <c r="E63" s="116"/>
      <c r="F63" s="116"/>
      <c r="G63" s="17">
        <v>400</v>
      </c>
      <c r="H63" s="117">
        <f t="shared" si="1"/>
        <v>100</v>
      </c>
      <c r="I63" s="50">
        <v>100</v>
      </c>
      <c r="J63" s="50"/>
      <c r="K63" s="79" t="s">
        <v>485</v>
      </c>
      <c r="L63" s="34" t="s">
        <v>733</v>
      </c>
      <c r="M63" s="35" t="s">
        <v>734</v>
      </c>
      <c r="N63" s="35" t="s">
        <v>723</v>
      </c>
      <c r="O63" s="35">
        <v>2050201</v>
      </c>
      <c r="P63" s="35">
        <v>39999</v>
      </c>
      <c r="Q63" s="35" t="s">
        <v>694</v>
      </c>
      <c r="R63" s="108"/>
      <c r="S63" s="177"/>
      <c r="T63" s="177"/>
    </row>
    <row r="64" spans="1:20" s="21" customFormat="1" ht="69" customHeight="1">
      <c r="A64" s="57">
        <v>2</v>
      </c>
      <c r="B64" s="98" t="s">
        <v>720</v>
      </c>
      <c r="C64" s="117">
        <f t="shared" ref="C64:C78" si="9">SUM(D64:G64)</f>
        <v>800</v>
      </c>
      <c r="D64" s="116">
        <v>800</v>
      </c>
      <c r="E64" s="116"/>
      <c r="F64" s="116"/>
      <c r="G64" s="17"/>
      <c r="H64" s="117">
        <f t="shared" si="1"/>
        <v>5424</v>
      </c>
      <c r="I64" s="50">
        <v>5424</v>
      </c>
      <c r="J64" s="50"/>
      <c r="K64" s="79" t="s">
        <v>191</v>
      </c>
      <c r="L64" s="34" t="s">
        <v>721</v>
      </c>
      <c r="M64" s="35" t="s">
        <v>722</v>
      </c>
      <c r="N64" s="35" t="s">
        <v>723</v>
      </c>
      <c r="O64" s="35">
        <v>2050204</v>
      </c>
      <c r="P64" s="35">
        <v>31099</v>
      </c>
      <c r="Q64" s="35" t="s">
        <v>694</v>
      </c>
      <c r="R64" s="108"/>
      <c r="S64" s="36"/>
      <c r="T64" s="36"/>
    </row>
    <row r="65" spans="1:20" s="1" customFormat="1" ht="60.75" customHeight="1">
      <c r="A65" s="57">
        <v>3</v>
      </c>
      <c r="B65" s="98" t="s">
        <v>735</v>
      </c>
      <c r="C65" s="117">
        <f t="shared" si="9"/>
        <v>1522</v>
      </c>
      <c r="D65" s="116">
        <v>400</v>
      </c>
      <c r="E65" s="116"/>
      <c r="F65" s="116"/>
      <c r="G65" s="17">
        <v>1122</v>
      </c>
      <c r="H65" s="117">
        <f t="shared" si="1"/>
        <v>400</v>
      </c>
      <c r="I65" s="50">
        <v>400</v>
      </c>
      <c r="J65" s="50"/>
      <c r="K65" s="79" t="s">
        <v>185</v>
      </c>
      <c r="L65" s="34" t="s">
        <v>736</v>
      </c>
      <c r="M65" s="35" t="s">
        <v>731</v>
      </c>
      <c r="N65" s="35" t="s">
        <v>723</v>
      </c>
      <c r="O65" s="35">
        <v>2050204</v>
      </c>
      <c r="P65" s="35">
        <v>39999</v>
      </c>
      <c r="Q65" s="35" t="s">
        <v>694</v>
      </c>
      <c r="R65" s="108"/>
      <c r="S65" s="36"/>
      <c r="T65" s="36"/>
    </row>
    <row r="66" spans="1:20" ht="54.75" customHeight="1">
      <c r="A66" s="57">
        <v>4</v>
      </c>
      <c r="B66" s="98" t="s">
        <v>750</v>
      </c>
      <c r="C66" s="117">
        <f t="shared" si="9"/>
        <v>2124</v>
      </c>
      <c r="D66" s="116">
        <v>2124</v>
      </c>
      <c r="E66" s="116"/>
      <c r="F66" s="116"/>
      <c r="G66" s="17"/>
      <c r="H66" s="117">
        <f t="shared" si="1"/>
        <v>2092</v>
      </c>
      <c r="I66" s="50">
        <v>2092</v>
      </c>
      <c r="J66" s="50"/>
      <c r="K66" s="79" t="s">
        <v>186</v>
      </c>
      <c r="L66" s="34" t="s">
        <v>751</v>
      </c>
      <c r="M66" s="35" t="s">
        <v>752</v>
      </c>
      <c r="N66" s="35" t="s">
        <v>723</v>
      </c>
      <c r="O66" s="35">
        <v>2050205</v>
      </c>
      <c r="P66" s="35">
        <v>31099</v>
      </c>
      <c r="Q66" s="35" t="s">
        <v>694</v>
      </c>
      <c r="R66" s="108"/>
      <c r="S66" s="177"/>
      <c r="T66" s="177"/>
    </row>
    <row r="67" spans="1:20" s="26" customFormat="1" ht="86.25" customHeight="1">
      <c r="A67" s="57">
        <v>5</v>
      </c>
      <c r="B67" s="98" t="s">
        <v>737</v>
      </c>
      <c r="C67" s="117">
        <f t="shared" si="9"/>
        <v>83</v>
      </c>
      <c r="D67" s="116">
        <v>83</v>
      </c>
      <c r="E67" s="116"/>
      <c r="F67" s="116"/>
      <c r="G67" s="17"/>
      <c r="H67" s="117">
        <f t="shared" si="1"/>
        <v>83</v>
      </c>
      <c r="I67" s="50">
        <v>83</v>
      </c>
      <c r="J67" s="50"/>
      <c r="K67" s="79" t="s">
        <v>187</v>
      </c>
      <c r="L67" s="34" t="s">
        <v>738</v>
      </c>
      <c r="M67" s="35" t="s">
        <v>739</v>
      </c>
      <c r="N67" s="35" t="s">
        <v>723</v>
      </c>
      <c r="O67" s="35">
        <v>2050205</v>
      </c>
      <c r="P67" s="35">
        <v>39999</v>
      </c>
      <c r="Q67" s="35" t="s">
        <v>694</v>
      </c>
      <c r="R67" s="108"/>
      <c r="S67" s="177"/>
      <c r="T67" s="177"/>
    </row>
    <row r="68" spans="1:20" s="36" customFormat="1" ht="66" customHeight="1">
      <c r="A68" s="57">
        <v>6</v>
      </c>
      <c r="B68" s="98" t="s">
        <v>744</v>
      </c>
      <c r="C68" s="117">
        <f t="shared" si="9"/>
        <v>18698</v>
      </c>
      <c r="D68" s="116">
        <v>2698</v>
      </c>
      <c r="E68" s="116"/>
      <c r="F68" s="116"/>
      <c r="G68" s="17">
        <v>16000</v>
      </c>
      <c r="H68" s="117">
        <f t="shared" si="1"/>
        <v>2129</v>
      </c>
      <c r="I68" s="50">
        <v>2129</v>
      </c>
      <c r="J68" s="50"/>
      <c r="K68" s="79" t="s">
        <v>309</v>
      </c>
      <c r="L68" s="34" t="s">
        <v>745</v>
      </c>
      <c r="M68" s="35" t="s">
        <v>731</v>
      </c>
      <c r="N68" s="35" t="s">
        <v>723</v>
      </c>
      <c r="O68" s="35">
        <v>2050299</v>
      </c>
      <c r="P68" s="35">
        <v>39999</v>
      </c>
      <c r="Q68" s="35" t="s">
        <v>694</v>
      </c>
      <c r="R68" s="108"/>
      <c r="S68" s="177"/>
      <c r="T68" s="177"/>
    </row>
    <row r="69" spans="1:20" ht="66.75" customHeight="1">
      <c r="A69" s="57">
        <v>7</v>
      </c>
      <c r="B69" s="98" t="s">
        <v>742</v>
      </c>
      <c r="C69" s="117">
        <f t="shared" si="9"/>
        <v>2787</v>
      </c>
      <c r="D69" s="116">
        <v>730</v>
      </c>
      <c r="E69" s="116"/>
      <c r="F69" s="116"/>
      <c r="G69" s="17">
        <v>2057</v>
      </c>
      <c r="H69" s="117">
        <f t="shared" si="1"/>
        <v>730</v>
      </c>
      <c r="I69" s="50">
        <v>730</v>
      </c>
      <c r="J69" s="50"/>
      <c r="K69" s="79" t="s">
        <v>384</v>
      </c>
      <c r="L69" s="34" t="s">
        <v>743</v>
      </c>
      <c r="M69" s="35" t="s">
        <v>731</v>
      </c>
      <c r="N69" s="35" t="s">
        <v>723</v>
      </c>
      <c r="O69" s="35">
        <v>2050299</v>
      </c>
      <c r="P69" s="35">
        <v>39999</v>
      </c>
      <c r="Q69" s="35" t="s">
        <v>694</v>
      </c>
      <c r="R69" s="108"/>
      <c r="S69" s="177"/>
      <c r="T69" s="177"/>
    </row>
    <row r="70" spans="1:20" s="26" customFormat="1" ht="69" customHeight="1">
      <c r="A70" s="57">
        <v>8</v>
      </c>
      <c r="B70" s="98" t="s">
        <v>740</v>
      </c>
      <c r="C70" s="117">
        <f t="shared" si="9"/>
        <v>576</v>
      </c>
      <c r="D70" s="116">
        <v>186</v>
      </c>
      <c r="E70" s="116"/>
      <c r="F70" s="116"/>
      <c r="G70" s="17">
        <v>390</v>
      </c>
      <c r="H70" s="117">
        <f t="shared" si="1"/>
        <v>306</v>
      </c>
      <c r="I70" s="50">
        <v>306</v>
      </c>
      <c r="J70" s="50"/>
      <c r="K70" s="79" t="s">
        <v>192</v>
      </c>
      <c r="L70" s="34" t="s">
        <v>741</v>
      </c>
      <c r="M70" s="35" t="s">
        <v>731</v>
      </c>
      <c r="N70" s="35" t="s">
        <v>723</v>
      </c>
      <c r="O70" s="35">
        <v>2050302</v>
      </c>
      <c r="P70" s="35">
        <v>39999</v>
      </c>
      <c r="Q70" s="35" t="s">
        <v>694</v>
      </c>
      <c r="R70" s="108"/>
      <c r="S70" s="177"/>
      <c r="T70" s="177"/>
    </row>
    <row r="71" spans="1:20" s="26" customFormat="1" ht="78.75" customHeight="1">
      <c r="A71" s="57">
        <v>9</v>
      </c>
      <c r="B71" s="98" t="s">
        <v>746</v>
      </c>
      <c r="C71" s="117">
        <f t="shared" si="9"/>
        <v>2352</v>
      </c>
      <c r="D71" s="116">
        <v>120</v>
      </c>
      <c r="E71" s="116"/>
      <c r="F71" s="116"/>
      <c r="G71" s="17">
        <v>2232</v>
      </c>
      <c r="H71" s="117">
        <f t="shared" ref="H71:H134" si="10">I71+J71</f>
        <v>120</v>
      </c>
      <c r="I71" s="50">
        <v>120</v>
      </c>
      <c r="J71" s="50"/>
      <c r="K71" s="79" t="s">
        <v>193</v>
      </c>
      <c r="L71" s="34" t="s">
        <v>747</v>
      </c>
      <c r="M71" s="35" t="s">
        <v>731</v>
      </c>
      <c r="N71" s="35" t="s">
        <v>723</v>
      </c>
      <c r="O71" s="35">
        <v>2050302</v>
      </c>
      <c r="P71" s="35">
        <v>39999</v>
      </c>
      <c r="Q71" s="35" t="s">
        <v>694</v>
      </c>
      <c r="R71" s="108"/>
      <c r="S71" s="177"/>
      <c r="T71" s="177"/>
    </row>
    <row r="72" spans="1:20" s="1" customFormat="1" ht="69" customHeight="1">
      <c r="A72" s="57">
        <v>10</v>
      </c>
      <c r="B72" s="98" t="s">
        <v>442</v>
      </c>
      <c r="C72" s="117">
        <f t="shared" si="9"/>
        <v>7100</v>
      </c>
      <c r="D72" s="116">
        <v>7100</v>
      </c>
      <c r="E72" s="116"/>
      <c r="F72" s="116"/>
      <c r="G72" s="116"/>
      <c r="H72" s="117">
        <f t="shared" si="10"/>
        <v>200</v>
      </c>
      <c r="I72" s="50">
        <v>200</v>
      </c>
      <c r="J72" s="50"/>
      <c r="K72" s="79" t="s">
        <v>140</v>
      </c>
      <c r="L72" s="29"/>
      <c r="M72" s="43" t="s">
        <v>723</v>
      </c>
      <c r="N72" s="43" t="s">
        <v>723</v>
      </c>
      <c r="O72" s="43">
        <v>2050205</v>
      </c>
      <c r="P72" s="29">
        <v>31099</v>
      </c>
      <c r="Q72" s="35" t="s">
        <v>694</v>
      </c>
      <c r="R72" s="108" t="s">
        <v>892</v>
      </c>
      <c r="S72" s="48"/>
      <c r="T72" s="48"/>
    </row>
    <row r="73" spans="1:20" s="28" customFormat="1" ht="76.5" customHeight="1">
      <c r="A73" s="57">
        <v>11</v>
      </c>
      <c r="B73" s="95" t="s">
        <v>402</v>
      </c>
      <c r="C73" s="117">
        <f t="shared" si="9"/>
        <v>4968</v>
      </c>
      <c r="D73" s="116">
        <v>4968</v>
      </c>
      <c r="E73" s="116"/>
      <c r="F73" s="116"/>
      <c r="G73" s="216"/>
      <c r="H73" s="117">
        <f t="shared" si="10"/>
        <v>4267</v>
      </c>
      <c r="I73" s="50">
        <v>4267</v>
      </c>
      <c r="J73" s="50"/>
      <c r="K73" s="96" t="s">
        <v>403</v>
      </c>
      <c r="L73" s="37"/>
      <c r="M73" s="4" t="s">
        <v>404</v>
      </c>
      <c r="N73" s="4" t="s">
        <v>405</v>
      </c>
      <c r="O73" s="4">
        <v>2059999</v>
      </c>
      <c r="P73" s="4">
        <v>31001</v>
      </c>
      <c r="Q73" s="35" t="s">
        <v>694</v>
      </c>
      <c r="R73" s="108"/>
      <c r="S73" s="49"/>
      <c r="T73" s="49"/>
    </row>
    <row r="74" spans="1:20" s="28" customFormat="1" ht="99" customHeight="1">
      <c r="A74" s="57">
        <v>12</v>
      </c>
      <c r="B74" s="98" t="s">
        <v>748</v>
      </c>
      <c r="C74" s="117">
        <f t="shared" si="9"/>
        <v>4736</v>
      </c>
      <c r="D74" s="116">
        <v>4736</v>
      </c>
      <c r="E74" s="116"/>
      <c r="F74" s="116"/>
      <c r="G74" s="17"/>
      <c r="H74" s="117">
        <f t="shared" si="10"/>
        <v>3030</v>
      </c>
      <c r="I74" s="50">
        <v>3030</v>
      </c>
      <c r="J74" s="50"/>
      <c r="K74" s="79" t="s">
        <v>188</v>
      </c>
      <c r="L74" s="34" t="s">
        <v>749</v>
      </c>
      <c r="M74" s="35" t="s">
        <v>731</v>
      </c>
      <c r="N74" s="35" t="s">
        <v>723</v>
      </c>
      <c r="O74" s="35">
        <v>2059999</v>
      </c>
      <c r="P74" s="35">
        <v>39999</v>
      </c>
      <c r="Q74" s="35" t="s">
        <v>694</v>
      </c>
      <c r="R74" s="108"/>
      <c r="S74" s="177"/>
      <c r="T74" s="177"/>
    </row>
    <row r="75" spans="1:20" s="1" customFormat="1" ht="109.5" customHeight="1">
      <c r="A75" s="57">
        <v>13</v>
      </c>
      <c r="B75" s="98" t="s">
        <v>724</v>
      </c>
      <c r="C75" s="117">
        <f t="shared" si="9"/>
        <v>1120</v>
      </c>
      <c r="D75" s="116">
        <v>560</v>
      </c>
      <c r="E75" s="116"/>
      <c r="F75" s="116"/>
      <c r="G75" s="17">
        <v>560</v>
      </c>
      <c r="H75" s="117">
        <f t="shared" si="10"/>
        <v>500</v>
      </c>
      <c r="I75" s="50">
        <v>500</v>
      </c>
      <c r="J75" s="50"/>
      <c r="K75" s="79" t="s">
        <v>189</v>
      </c>
      <c r="L75" s="34" t="s">
        <v>725</v>
      </c>
      <c r="M75" s="35" t="s">
        <v>709</v>
      </c>
      <c r="N75" s="35" t="s">
        <v>723</v>
      </c>
      <c r="O75" s="35">
        <v>2059999</v>
      </c>
      <c r="P75" s="35">
        <v>39999</v>
      </c>
      <c r="Q75" s="35" t="s">
        <v>694</v>
      </c>
      <c r="R75" s="108"/>
      <c r="S75" s="177"/>
      <c r="T75" s="177"/>
    </row>
    <row r="76" spans="1:20" s="1" customFormat="1" ht="51.75" customHeight="1">
      <c r="A76" s="57">
        <v>14</v>
      </c>
      <c r="B76" s="98" t="s">
        <v>728</v>
      </c>
      <c r="C76" s="117">
        <f t="shared" si="9"/>
        <v>362.6</v>
      </c>
      <c r="D76" s="116">
        <v>362.6</v>
      </c>
      <c r="E76" s="116"/>
      <c r="F76" s="116"/>
      <c r="G76" s="17"/>
      <c r="H76" s="117">
        <f t="shared" si="10"/>
        <v>330</v>
      </c>
      <c r="I76" s="50">
        <v>330</v>
      </c>
      <c r="J76" s="50"/>
      <c r="K76" s="79" t="s">
        <v>1083</v>
      </c>
      <c r="L76" s="34" t="s">
        <v>729</v>
      </c>
      <c r="M76" s="35" t="s">
        <v>723</v>
      </c>
      <c r="N76" s="35" t="s">
        <v>723</v>
      </c>
      <c r="O76" s="35">
        <v>2059999</v>
      </c>
      <c r="P76" s="35">
        <v>39999</v>
      </c>
      <c r="Q76" s="35" t="s">
        <v>694</v>
      </c>
      <c r="R76" s="108"/>
      <c r="S76" s="177"/>
      <c r="T76" s="177"/>
    </row>
    <row r="77" spans="1:20" s="22" customFormat="1" ht="54.75" customHeight="1">
      <c r="A77" s="57">
        <v>15</v>
      </c>
      <c r="B77" s="98" t="s">
        <v>726</v>
      </c>
      <c r="C77" s="117">
        <f t="shared" si="9"/>
        <v>200</v>
      </c>
      <c r="D77" s="116">
        <v>200</v>
      </c>
      <c r="E77" s="116"/>
      <c r="F77" s="116"/>
      <c r="G77" s="17"/>
      <c r="H77" s="117">
        <f t="shared" si="10"/>
        <v>200</v>
      </c>
      <c r="I77" s="50">
        <v>200</v>
      </c>
      <c r="J77" s="50"/>
      <c r="K77" s="79" t="s">
        <v>1082</v>
      </c>
      <c r="L77" s="34" t="s">
        <v>727</v>
      </c>
      <c r="M77" s="35" t="s">
        <v>723</v>
      </c>
      <c r="N77" s="35" t="s">
        <v>723</v>
      </c>
      <c r="O77" s="35">
        <v>2059999</v>
      </c>
      <c r="P77" s="35">
        <v>39999</v>
      </c>
      <c r="Q77" s="35" t="s">
        <v>694</v>
      </c>
      <c r="R77" s="108"/>
      <c r="S77" s="36"/>
      <c r="T77" s="36"/>
    </row>
    <row r="78" spans="1:20" s="217" customFormat="1" ht="54" customHeight="1">
      <c r="A78" s="57">
        <v>16</v>
      </c>
      <c r="B78" s="98" t="s">
        <v>753</v>
      </c>
      <c r="C78" s="117">
        <f t="shared" si="9"/>
        <v>200</v>
      </c>
      <c r="D78" s="116">
        <v>200</v>
      </c>
      <c r="E78" s="116"/>
      <c r="F78" s="116"/>
      <c r="G78" s="17"/>
      <c r="H78" s="117">
        <f t="shared" si="10"/>
        <v>300</v>
      </c>
      <c r="I78" s="50">
        <v>300</v>
      </c>
      <c r="J78" s="50"/>
      <c r="K78" s="79" t="s">
        <v>754</v>
      </c>
      <c r="L78" s="34" t="s">
        <v>755</v>
      </c>
      <c r="M78" s="35" t="s">
        <v>756</v>
      </c>
      <c r="N78" s="35" t="s">
        <v>514</v>
      </c>
      <c r="O78" s="35">
        <v>2050802</v>
      </c>
      <c r="P78" s="35">
        <v>39999</v>
      </c>
      <c r="Q78" s="35" t="s">
        <v>694</v>
      </c>
      <c r="R78" s="108"/>
      <c r="S78" s="177"/>
      <c r="T78" s="177"/>
    </row>
    <row r="79" spans="1:20" s="217" customFormat="1" ht="34.15" customHeight="1">
      <c r="A79" s="167" t="s">
        <v>106</v>
      </c>
      <c r="B79" s="137" t="s">
        <v>107</v>
      </c>
      <c r="C79" s="117">
        <f>C80+C84</f>
        <v>5600</v>
      </c>
      <c r="D79" s="117">
        <f>D80+D84</f>
        <v>5600</v>
      </c>
      <c r="E79" s="117">
        <f>E80+E84</f>
        <v>0</v>
      </c>
      <c r="F79" s="117">
        <f>F80+F84</f>
        <v>0</v>
      </c>
      <c r="G79" s="117">
        <f>G80+G84</f>
        <v>0</v>
      </c>
      <c r="H79" s="117">
        <f t="shared" si="10"/>
        <v>10830</v>
      </c>
      <c r="I79" s="193">
        <v>10830</v>
      </c>
      <c r="J79" s="193"/>
      <c r="K79" s="79"/>
      <c r="L79" s="34"/>
      <c r="M79" s="35"/>
      <c r="N79" s="35"/>
      <c r="O79" s="35"/>
      <c r="P79" s="35"/>
      <c r="Q79" s="35"/>
      <c r="R79" s="108"/>
      <c r="S79" s="36"/>
      <c r="T79" s="36"/>
    </row>
    <row r="80" spans="1:20" s="217" customFormat="1" ht="27" customHeight="1">
      <c r="A80" s="167" t="s">
        <v>101</v>
      </c>
      <c r="B80" s="137" t="s">
        <v>96</v>
      </c>
      <c r="C80" s="117">
        <f>SUM(C81:C83)</f>
        <v>3550</v>
      </c>
      <c r="D80" s="117">
        <f>SUM(D81:D83)</f>
        <v>3550</v>
      </c>
      <c r="E80" s="117">
        <f>SUM(E81:E83)</f>
        <v>0</v>
      </c>
      <c r="F80" s="117">
        <f>SUM(F81:F83)</f>
        <v>0</v>
      </c>
      <c r="G80" s="117">
        <f>SUM(G81:G83)</f>
        <v>0</v>
      </c>
      <c r="H80" s="117">
        <f t="shared" si="10"/>
        <v>0</v>
      </c>
      <c r="I80" s="193">
        <f>SUM(I81:I83)</f>
        <v>0</v>
      </c>
      <c r="J80" s="193"/>
      <c r="K80" s="79"/>
      <c r="L80" s="34"/>
      <c r="M80" s="35"/>
      <c r="N80" s="35"/>
      <c r="O80" s="35"/>
      <c r="P80" s="35"/>
      <c r="Q80" s="35"/>
      <c r="R80" s="108"/>
      <c r="S80" s="36"/>
      <c r="T80" s="36"/>
    </row>
    <row r="81" spans="1:20" s="114" customFormat="1" ht="87" customHeight="1">
      <c r="A81" s="57">
        <v>1</v>
      </c>
      <c r="B81" s="98" t="s">
        <v>697</v>
      </c>
      <c r="C81" s="117">
        <f>SUM(D81:G81)</f>
        <v>550</v>
      </c>
      <c r="D81" s="116">
        <v>550</v>
      </c>
      <c r="E81" s="116"/>
      <c r="F81" s="116"/>
      <c r="G81" s="17"/>
      <c r="H81" s="117">
        <f t="shared" si="10"/>
        <v>0</v>
      </c>
      <c r="I81" s="50"/>
      <c r="J81" s="50"/>
      <c r="K81" s="85" t="s">
        <v>55</v>
      </c>
      <c r="L81" s="58" t="s">
        <v>1057</v>
      </c>
      <c r="M81" s="35" t="s">
        <v>691</v>
      </c>
      <c r="N81" s="35" t="s">
        <v>692</v>
      </c>
      <c r="O81" s="51">
        <v>2060402</v>
      </c>
      <c r="P81" s="35" t="s">
        <v>693</v>
      </c>
      <c r="Q81" s="35" t="s">
        <v>694</v>
      </c>
      <c r="R81" s="108"/>
      <c r="S81" s="36"/>
      <c r="T81" s="36"/>
    </row>
    <row r="82" spans="1:20" s="110" customFormat="1" ht="30.75" customHeight="1">
      <c r="A82" s="57">
        <v>2</v>
      </c>
      <c r="B82" s="98" t="s">
        <v>135</v>
      </c>
      <c r="C82" s="31">
        <f>SUM(D82:G82)</f>
        <v>1000</v>
      </c>
      <c r="D82" s="10">
        <v>1000</v>
      </c>
      <c r="E82" s="10"/>
      <c r="F82" s="10"/>
      <c r="G82" s="16"/>
      <c r="H82" s="117">
        <f t="shared" si="10"/>
        <v>0</v>
      </c>
      <c r="I82" s="111"/>
      <c r="J82" s="111"/>
      <c r="K82" s="85" t="s">
        <v>302</v>
      </c>
      <c r="L82" s="58"/>
      <c r="M82" s="57" t="s">
        <v>691</v>
      </c>
      <c r="N82" s="57" t="s">
        <v>328</v>
      </c>
      <c r="O82" s="62">
        <v>2069999</v>
      </c>
      <c r="P82" s="57">
        <v>39999</v>
      </c>
      <c r="Q82" s="57"/>
      <c r="R82" s="166" t="s">
        <v>295</v>
      </c>
      <c r="S82" s="68"/>
      <c r="T82" s="68"/>
    </row>
    <row r="83" spans="1:20" s="1" customFormat="1" ht="39" customHeight="1">
      <c r="A83" s="57">
        <v>3</v>
      </c>
      <c r="B83" s="98" t="s">
        <v>698</v>
      </c>
      <c r="C83" s="31">
        <f>SUM(D83:G83)</f>
        <v>2000</v>
      </c>
      <c r="D83" s="10">
        <v>2000</v>
      </c>
      <c r="E83" s="10"/>
      <c r="F83" s="10"/>
      <c r="G83" s="16"/>
      <c r="H83" s="117">
        <f t="shared" si="10"/>
        <v>0</v>
      </c>
      <c r="I83" s="111"/>
      <c r="J83" s="111"/>
      <c r="K83" s="85" t="s">
        <v>302</v>
      </c>
      <c r="L83" s="138" t="s">
        <v>1058</v>
      </c>
      <c r="M83" s="57" t="s">
        <v>691</v>
      </c>
      <c r="N83" s="57" t="s">
        <v>328</v>
      </c>
      <c r="O83" s="57">
        <v>2069999</v>
      </c>
      <c r="P83" s="57" t="s">
        <v>693</v>
      </c>
      <c r="Q83" s="57" t="s">
        <v>694</v>
      </c>
      <c r="R83" s="166" t="s">
        <v>295</v>
      </c>
      <c r="S83" s="68"/>
      <c r="T83" s="68"/>
    </row>
    <row r="84" spans="1:20" s="1" customFormat="1" ht="29.25" customHeight="1">
      <c r="A84" s="167" t="s">
        <v>97</v>
      </c>
      <c r="B84" s="137" t="s">
        <v>98</v>
      </c>
      <c r="C84" s="31">
        <f>SUM(C85:C88)</f>
        <v>2050</v>
      </c>
      <c r="D84" s="31">
        <f t="shared" ref="D84:J84" si="11">SUM(D85:D88)</f>
        <v>2050</v>
      </c>
      <c r="E84" s="31">
        <f t="shared" si="11"/>
        <v>0</v>
      </c>
      <c r="F84" s="31">
        <f t="shared" si="11"/>
        <v>0</v>
      </c>
      <c r="G84" s="31">
        <f t="shared" si="11"/>
        <v>0</v>
      </c>
      <c r="H84" s="117">
        <f t="shared" si="10"/>
        <v>1930</v>
      </c>
      <c r="I84" s="31">
        <f t="shared" si="11"/>
        <v>1930</v>
      </c>
      <c r="J84" s="31">
        <f t="shared" si="11"/>
        <v>0</v>
      </c>
      <c r="K84" s="85"/>
      <c r="L84" s="138"/>
      <c r="M84" s="57"/>
      <c r="N84" s="57"/>
      <c r="O84" s="57"/>
      <c r="P84" s="57"/>
      <c r="Q84" s="57"/>
      <c r="R84" s="166"/>
      <c r="S84" s="68"/>
      <c r="T84" s="68"/>
    </row>
    <row r="85" spans="1:20" s="114" customFormat="1" ht="53.25" customHeight="1">
      <c r="A85" s="57">
        <v>1</v>
      </c>
      <c r="B85" s="83" t="s">
        <v>1069</v>
      </c>
      <c r="C85" s="117">
        <f>SUM(D85:G85)</f>
        <v>600</v>
      </c>
      <c r="D85" s="41">
        <v>600</v>
      </c>
      <c r="E85" s="42"/>
      <c r="F85" s="116"/>
      <c r="G85" s="17"/>
      <c r="H85" s="117">
        <f t="shared" si="10"/>
        <v>600</v>
      </c>
      <c r="I85" s="186">
        <v>600</v>
      </c>
      <c r="J85" s="186"/>
      <c r="K85" s="100" t="s">
        <v>303</v>
      </c>
      <c r="L85" s="2" t="s">
        <v>1070</v>
      </c>
      <c r="M85" s="5" t="s">
        <v>1061</v>
      </c>
      <c r="N85" s="5" t="s">
        <v>348</v>
      </c>
      <c r="O85" s="5">
        <v>2060502</v>
      </c>
      <c r="P85" s="2">
        <v>30499</v>
      </c>
      <c r="Q85" s="2" t="s">
        <v>1062</v>
      </c>
      <c r="R85" s="108" t="s">
        <v>295</v>
      </c>
      <c r="S85" s="1"/>
      <c r="T85" s="1"/>
    </row>
    <row r="86" spans="1:20" s="114" customFormat="1" ht="117.75" customHeight="1">
      <c r="A86" s="57">
        <v>2</v>
      </c>
      <c r="B86" s="98" t="s">
        <v>690</v>
      </c>
      <c r="C86" s="117">
        <f>SUM(D86:G86)</f>
        <v>800</v>
      </c>
      <c r="D86" s="116">
        <v>800</v>
      </c>
      <c r="E86" s="116"/>
      <c r="F86" s="116"/>
      <c r="G86" s="17"/>
      <c r="H86" s="117">
        <f t="shared" si="10"/>
        <v>760</v>
      </c>
      <c r="I86" s="50">
        <v>760</v>
      </c>
      <c r="J86" s="50"/>
      <c r="K86" s="84" t="s">
        <v>531</v>
      </c>
      <c r="L86" s="33" t="s">
        <v>889</v>
      </c>
      <c r="M86" s="35" t="s">
        <v>691</v>
      </c>
      <c r="N86" s="35" t="s">
        <v>692</v>
      </c>
      <c r="O86" s="51">
        <v>2060402</v>
      </c>
      <c r="P86" s="35" t="s">
        <v>693</v>
      </c>
      <c r="Q86" s="35" t="s">
        <v>694</v>
      </c>
      <c r="R86" s="108"/>
      <c r="S86" s="36"/>
      <c r="T86" s="36"/>
    </row>
    <row r="87" spans="1:20" s="217" customFormat="1" ht="154.5" customHeight="1">
      <c r="A87" s="57">
        <v>3</v>
      </c>
      <c r="B87" s="98" t="s">
        <v>695</v>
      </c>
      <c r="C87" s="117">
        <f>SUM(D87:G87)</f>
        <v>550</v>
      </c>
      <c r="D87" s="116">
        <v>550</v>
      </c>
      <c r="E87" s="116"/>
      <c r="F87" s="116"/>
      <c r="G87" s="17"/>
      <c r="H87" s="117">
        <f t="shared" si="10"/>
        <v>450</v>
      </c>
      <c r="I87" s="50">
        <v>450</v>
      </c>
      <c r="J87" s="50"/>
      <c r="K87" s="85" t="s">
        <v>385</v>
      </c>
      <c r="L87" s="33" t="s">
        <v>696</v>
      </c>
      <c r="M87" s="35" t="s">
        <v>691</v>
      </c>
      <c r="N87" s="35" t="s">
        <v>692</v>
      </c>
      <c r="O87" s="51">
        <v>2069901</v>
      </c>
      <c r="P87" s="35" t="s">
        <v>693</v>
      </c>
      <c r="Q87" s="35" t="s">
        <v>694</v>
      </c>
      <c r="R87" s="108"/>
      <c r="S87" s="36"/>
      <c r="T87" s="36"/>
    </row>
    <row r="88" spans="1:20" s="36" customFormat="1" ht="51" customHeight="1">
      <c r="A88" s="57">
        <v>4</v>
      </c>
      <c r="B88" s="98" t="s">
        <v>714</v>
      </c>
      <c r="C88" s="117">
        <f>SUM(D88:G88)</f>
        <v>100</v>
      </c>
      <c r="D88" s="116">
        <v>100</v>
      </c>
      <c r="E88" s="116"/>
      <c r="F88" s="116"/>
      <c r="G88" s="17"/>
      <c r="H88" s="117">
        <f t="shared" si="10"/>
        <v>120</v>
      </c>
      <c r="I88" s="50">
        <v>120</v>
      </c>
      <c r="J88" s="50"/>
      <c r="K88" s="91" t="s">
        <v>194</v>
      </c>
      <c r="L88" s="34" t="s">
        <v>715</v>
      </c>
      <c r="M88" s="35" t="s">
        <v>329</v>
      </c>
      <c r="N88" s="35" t="s">
        <v>330</v>
      </c>
      <c r="O88" s="51">
        <v>2060702</v>
      </c>
      <c r="P88" s="35">
        <v>39999</v>
      </c>
      <c r="Q88" s="35" t="s">
        <v>694</v>
      </c>
      <c r="R88" s="108"/>
      <c r="S88" s="177"/>
      <c r="T88" s="177"/>
    </row>
    <row r="89" spans="1:20" s="36" customFormat="1" ht="33" customHeight="1">
      <c r="A89" s="167" t="s">
        <v>108</v>
      </c>
      <c r="B89" s="137" t="s">
        <v>149</v>
      </c>
      <c r="C89" s="117">
        <f>C90+C94</f>
        <v>4692.55</v>
      </c>
      <c r="D89" s="117">
        <f>D90+D94</f>
        <v>3698.55</v>
      </c>
      <c r="E89" s="117">
        <f>E90+E94</f>
        <v>0</v>
      </c>
      <c r="F89" s="117">
        <f>F90+F94</f>
        <v>0</v>
      </c>
      <c r="G89" s="117">
        <f>G90+G94</f>
        <v>994</v>
      </c>
      <c r="H89" s="117">
        <f t="shared" si="10"/>
        <v>7365</v>
      </c>
      <c r="I89" s="193">
        <v>7365</v>
      </c>
      <c r="J89" s="193"/>
      <c r="K89" s="85"/>
      <c r="L89" s="33"/>
      <c r="M89" s="35"/>
      <c r="N89" s="35"/>
      <c r="O89" s="51"/>
      <c r="P89" s="35"/>
      <c r="Q89" s="35"/>
      <c r="R89" s="108"/>
    </row>
    <row r="90" spans="1:20" s="36" customFormat="1" ht="27" customHeight="1">
      <c r="A90" s="167" t="s">
        <v>101</v>
      </c>
      <c r="B90" s="137" t="s">
        <v>96</v>
      </c>
      <c r="C90" s="117">
        <f>SUM(C91:C93)</f>
        <v>832.17</v>
      </c>
      <c r="D90" s="117">
        <f>SUM(D91:D93)</f>
        <v>820.17</v>
      </c>
      <c r="E90" s="117">
        <f t="shared" ref="E90:J90" si="12">SUM(E91:E93)</f>
        <v>0</v>
      </c>
      <c r="F90" s="117">
        <f t="shared" si="12"/>
        <v>0</v>
      </c>
      <c r="G90" s="117">
        <f t="shared" si="12"/>
        <v>12</v>
      </c>
      <c r="H90" s="117">
        <f t="shared" si="10"/>
        <v>0</v>
      </c>
      <c r="I90" s="117">
        <f t="shared" si="12"/>
        <v>0</v>
      </c>
      <c r="J90" s="117">
        <f t="shared" si="12"/>
        <v>0</v>
      </c>
      <c r="K90" s="85"/>
      <c r="L90" s="33"/>
      <c r="M90" s="35"/>
      <c r="N90" s="35"/>
      <c r="O90" s="51"/>
      <c r="P90" s="35"/>
      <c r="Q90" s="35"/>
      <c r="R90" s="108"/>
    </row>
    <row r="91" spans="1:20" s="1" customFormat="1" ht="68.25" customHeight="1">
      <c r="A91" s="57">
        <v>1</v>
      </c>
      <c r="B91" s="98" t="s">
        <v>71</v>
      </c>
      <c r="C91" s="31">
        <f>SUM(D91:G91)</f>
        <v>300</v>
      </c>
      <c r="D91" s="10">
        <v>300</v>
      </c>
      <c r="E91" s="10"/>
      <c r="F91" s="10"/>
      <c r="G91" s="16"/>
      <c r="H91" s="117">
        <f t="shared" si="10"/>
        <v>0</v>
      </c>
      <c r="I91" s="111"/>
      <c r="J91" s="111"/>
      <c r="K91" s="84" t="s">
        <v>195</v>
      </c>
      <c r="L91" s="23" t="s">
        <v>81</v>
      </c>
      <c r="M91" s="57" t="s">
        <v>82</v>
      </c>
      <c r="N91" s="57" t="s">
        <v>83</v>
      </c>
      <c r="O91" s="57">
        <v>2070104</v>
      </c>
      <c r="P91" s="57">
        <v>39999</v>
      </c>
      <c r="Q91" s="57" t="s">
        <v>694</v>
      </c>
      <c r="R91" s="166"/>
      <c r="S91" s="68"/>
      <c r="T91" s="68"/>
    </row>
    <row r="92" spans="1:20" s="68" customFormat="1" ht="62.25" customHeight="1">
      <c r="A92" s="57">
        <v>2</v>
      </c>
      <c r="B92" s="98" t="s">
        <v>470</v>
      </c>
      <c r="C92" s="31">
        <f>SUM(D92:G92)</f>
        <v>500</v>
      </c>
      <c r="D92" s="10">
        <v>500</v>
      </c>
      <c r="E92" s="10"/>
      <c r="F92" s="10"/>
      <c r="G92" s="16"/>
      <c r="H92" s="117">
        <f t="shared" si="10"/>
        <v>0</v>
      </c>
      <c r="I92" s="111"/>
      <c r="J92" s="111"/>
      <c r="K92" s="84" t="s">
        <v>278</v>
      </c>
      <c r="L92" s="23" t="s">
        <v>79</v>
      </c>
      <c r="M92" s="57" t="s">
        <v>80</v>
      </c>
      <c r="N92" s="57" t="s">
        <v>80</v>
      </c>
      <c r="O92" s="57">
        <v>2070406</v>
      </c>
      <c r="P92" s="57">
        <v>39999</v>
      </c>
      <c r="Q92" s="57" t="s">
        <v>694</v>
      </c>
      <c r="R92" s="166"/>
    </row>
    <row r="93" spans="1:20" s="28" customFormat="1" ht="81.75" customHeight="1">
      <c r="A93" s="57">
        <v>3</v>
      </c>
      <c r="B93" s="95" t="s">
        <v>757</v>
      </c>
      <c r="C93" s="117">
        <f>SUM(D93:G93)</f>
        <v>32.17</v>
      </c>
      <c r="D93" s="116">
        <v>20.170000000000002</v>
      </c>
      <c r="E93" s="116"/>
      <c r="F93" s="116"/>
      <c r="G93" s="216">
        <v>12</v>
      </c>
      <c r="H93" s="117">
        <f t="shared" si="10"/>
        <v>0</v>
      </c>
      <c r="I93" s="189"/>
      <c r="J93" s="189"/>
      <c r="K93" s="96" t="s">
        <v>65</v>
      </c>
      <c r="L93" s="37" t="s">
        <v>758</v>
      </c>
      <c r="M93" s="4" t="s">
        <v>704</v>
      </c>
      <c r="N93" s="4" t="s">
        <v>701</v>
      </c>
      <c r="O93" s="4">
        <v>2070406</v>
      </c>
      <c r="P93" s="4">
        <v>30305</v>
      </c>
      <c r="Q93" s="4" t="s">
        <v>694</v>
      </c>
      <c r="R93" s="108"/>
      <c r="S93" s="49"/>
      <c r="T93" s="49"/>
    </row>
    <row r="94" spans="1:20" s="28" customFormat="1" ht="32.450000000000003" customHeight="1">
      <c r="A94" s="167" t="s">
        <v>97</v>
      </c>
      <c r="B94" s="97" t="s">
        <v>98</v>
      </c>
      <c r="C94" s="117">
        <f>SUM(C95:C98)</f>
        <v>3860.38</v>
      </c>
      <c r="D94" s="117">
        <f>SUM(D95:D98)</f>
        <v>2878.38</v>
      </c>
      <c r="E94" s="117">
        <f t="shared" ref="E94:J94" si="13">SUM(E95:E98)</f>
        <v>0</v>
      </c>
      <c r="F94" s="117">
        <f t="shared" si="13"/>
        <v>0</v>
      </c>
      <c r="G94" s="117">
        <f t="shared" si="13"/>
        <v>982</v>
      </c>
      <c r="H94" s="117">
        <f t="shared" si="10"/>
        <v>2890</v>
      </c>
      <c r="I94" s="117">
        <f t="shared" si="13"/>
        <v>2890</v>
      </c>
      <c r="J94" s="117">
        <f t="shared" si="13"/>
        <v>0</v>
      </c>
      <c r="K94" s="96"/>
      <c r="L94" s="37"/>
      <c r="M94" s="4"/>
      <c r="N94" s="4"/>
      <c r="O94" s="4"/>
      <c r="P94" s="4"/>
      <c r="Q94" s="4"/>
      <c r="R94" s="108"/>
      <c r="S94" s="49"/>
      <c r="T94" s="49"/>
    </row>
    <row r="95" spans="1:20" s="36" customFormat="1" ht="77.25" customHeight="1">
      <c r="A95" s="57">
        <v>1</v>
      </c>
      <c r="B95" s="98" t="s">
        <v>699</v>
      </c>
      <c r="C95" s="117">
        <f>SUM(D95:G95)</f>
        <v>1065</v>
      </c>
      <c r="D95" s="10">
        <v>1065</v>
      </c>
      <c r="E95" s="116"/>
      <c r="F95" s="116"/>
      <c r="G95" s="17"/>
      <c r="H95" s="117">
        <f t="shared" si="10"/>
        <v>850</v>
      </c>
      <c r="I95" s="50">
        <v>850</v>
      </c>
      <c r="J95" s="50"/>
      <c r="K95" s="79" t="s">
        <v>386</v>
      </c>
      <c r="L95" s="34" t="s">
        <v>700</v>
      </c>
      <c r="M95" s="35" t="s">
        <v>691</v>
      </c>
      <c r="N95" s="35" t="s">
        <v>701</v>
      </c>
      <c r="O95" s="35">
        <v>2070199</v>
      </c>
      <c r="P95" s="35">
        <v>39999</v>
      </c>
      <c r="Q95" s="35" t="s">
        <v>694</v>
      </c>
      <c r="R95" s="108"/>
      <c r="S95" s="177"/>
      <c r="T95" s="177"/>
    </row>
    <row r="96" spans="1:20" ht="103.5" customHeight="1">
      <c r="A96" s="57">
        <v>2</v>
      </c>
      <c r="B96" s="98" t="s">
        <v>702</v>
      </c>
      <c r="C96" s="117">
        <f>SUM(D96:G96)</f>
        <v>1385.38</v>
      </c>
      <c r="D96" s="116">
        <v>403.38</v>
      </c>
      <c r="E96" s="116"/>
      <c r="F96" s="116"/>
      <c r="G96" s="216">
        <v>982</v>
      </c>
      <c r="H96" s="117">
        <f t="shared" si="10"/>
        <v>390</v>
      </c>
      <c r="I96" s="50">
        <v>390</v>
      </c>
      <c r="J96" s="50"/>
      <c r="K96" s="79" t="s">
        <v>66</v>
      </c>
      <c r="L96" s="34" t="s">
        <v>703</v>
      </c>
      <c r="M96" s="35" t="s">
        <v>704</v>
      </c>
      <c r="N96" s="35" t="s">
        <v>701</v>
      </c>
      <c r="O96" s="35">
        <v>2070199</v>
      </c>
      <c r="P96" s="35">
        <v>39999</v>
      </c>
      <c r="Q96" s="35" t="s">
        <v>694</v>
      </c>
      <c r="R96" s="108"/>
      <c r="S96" s="177"/>
      <c r="T96" s="177"/>
    </row>
    <row r="97" spans="1:20" s="68" customFormat="1" ht="78.75" customHeight="1">
      <c r="A97" s="57">
        <v>3</v>
      </c>
      <c r="B97" s="84" t="s">
        <v>979</v>
      </c>
      <c r="C97" s="31">
        <f>D97+E97+F97+G97</f>
        <v>760</v>
      </c>
      <c r="D97" s="16">
        <v>760</v>
      </c>
      <c r="E97" s="16"/>
      <c r="F97" s="10"/>
      <c r="G97" s="16"/>
      <c r="H97" s="117">
        <f t="shared" si="10"/>
        <v>1000</v>
      </c>
      <c r="I97" s="111">
        <v>1000</v>
      </c>
      <c r="J97" s="111"/>
      <c r="K97" s="84" t="s">
        <v>163</v>
      </c>
      <c r="L97" s="23" t="s">
        <v>980</v>
      </c>
      <c r="M97" s="57" t="s">
        <v>981</v>
      </c>
      <c r="N97" s="57" t="s">
        <v>982</v>
      </c>
      <c r="O97" s="62">
        <v>2079999</v>
      </c>
      <c r="P97" s="23" t="s">
        <v>266</v>
      </c>
      <c r="Q97" s="23" t="s">
        <v>887</v>
      </c>
      <c r="R97" s="166"/>
      <c r="S97" s="171"/>
      <c r="T97" s="171"/>
    </row>
    <row r="98" spans="1:20" s="36" customFormat="1" ht="45" customHeight="1">
      <c r="A98" s="57">
        <v>4</v>
      </c>
      <c r="B98" s="79" t="s">
        <v>958</v>
      </c>
      <c r="C98" s="117">
        <f>D98+E98+F98+G98</f>
        <v>650</v>
      </c>
      <c r="D98" s="38">
        <v>650</v>
      </c>
      <c r="E98" s="17"/>
      <c r="F98" s="116"/>
      <c r="G98" s="17"/>
      <c r="H98" s="117">
        <f t="shared" si="10"/>
        <v>650</v>
      </c>
      <c r="I98" s="188">
        <v>650</v>
      </c>
      <c r="J98" s="188"/>
      <c r="K98" s="79" t="s">
        <v>143</v>
      </c>
      <c r="L98" s="34" t="s">
        <v>1042</v>
      </c>
      <c r="M98" s="24" t="s">
        <v>956</v>
      </c>
      <c r="N98" s="24" t="s">
        <v>957</v>
      </c>
      <c r="O98" s="125">
        <v>2070499</v>
      </c>
      <c r="P98" s="25">
        <v>30299</v>
      </c>
      <c r="Q98" s="25" t="s">
        <v>887</v>
      </c>
      <c r="R98" s="108"/>
      <c r="S98" s="26"/>
      <c r="T98" s="26"/>
    </row>
    <row r="99" spans="1:20" s="36" customFormat="1" ht="53.25" customHeight="1">
      <c r="A99" s="167" t="s">
        <v>109</v>
      </c>
      <c r="B99" s="137" t="s">
        <v>110</v>
      </c>
      <c r="C99" s="117">
        <f>C100+C106</f>
        <v>106887.73</v>
      </c>
      <c r="D99" s="117">
        <f>D100+D106</f>
        <v>29194.73</v>
      </c>
      <c r="E99" s="117">
        <f>E100+E106</f>
        <v>0</v>
      </c>
      <c r="F99" s="117">
        <f>F100+F106</f>
        <v>0</v>
      </c>
      <c r="G99" s="117">
        <f>G100+G106</f>
        <v>77693</v>
      </c>
      <c r="H99" s="117">
        <f t="shared" si="10"/>
        <v>22575</v>
      </c>
      <c r="I99" s="197">
        <v>22575</v>
      </c>
      <c r="J99" s="197"/>
      <c r="K99" s="79"/>
      <c r="L99" s="34"/>
      <c r="M99" s="43"/>
      <c r="N99" s="43"/>
      <c r="O99" s="43"/>
      <c r="P99" s="29"/>
      <c r="Q99" s="29"/>
      <c r="R99" s="108"/>
      <c r="S99" s="7"/>
      <c r="T99" s="7"/>
    </row>
    <row r="100" spans="1:20" s="36" customFormat="1" ht="27.6" customHeight="1">
      <c r="A100" s="167" t="s">
        <v>101</v>
      </c>
      <c r="B100" s="137" t="s">
        <v>96</v>
      </c>
      <c r="C100" s="117">
        <f>SUM(C101:C105)</f>
        <v>4949.2</v>
      </c>
      <c r="D100" s="117">
        <f t="shared" ref="D100:J100" si="14">SUM(D101:D105)</f>
        <v>4949.2</v>
      </c>
      <c r="E100" s="117">
        <f t="shared" si="14"/>
        <v>0</v>
      </c>
      <c r="F100" s="117">
        <f t="shared" si="14"/>
        <v>0</v>
      </c>
      <c r="G100" s="117">
        <f t="shared" si="14"/>
        <v>0</v>
      </c>
      <c r="H100" s="117">
        <f t="shared" si="10"/>
        <v>0</v>
      </c>
      <c r="I100" s="117">
        <f t="shared" si="14"/>
        <v>0</v>
      </c>
      <c r="J100" s="117">
        <f t="shared" si="14"/>
        <v>0</v>
      </c>
      <c r="K100" s="79"/>
      <c r="L100" s="34"/>
      <c r="M100" s="43"/>
      <c r="N100" s="43"/>
      <c r="O100" s="43"/>
      <c r="P100" s="29"/>
      <c r="Q100" s="29"/>
      <c r="R100" s="108"/>
      <c r="S100" s="7"/>
      <c r="T100" s="7"/>
    </row>
    <row r="101" spans="1:20" s="7" customFormat="1" ht="81" customHeight="1">
      <c r="A101" s="57">
        <v>1</v>
      </c>
      <c r="B101" s="84" t="s">
        <v>687</v>
      </c>
      <c r="C101" s="117">
        <f>SUM(D101:G101)</f>
        <v>282</v>
      </c>
      <c r="D101" s="16">
        <v>282</v>
      </c>
      <c r="E101" s="16"/>
      <c r="F101" s="116"/>
      <c r="G101" s="16"/>
      <c r="H101" s="117">
        <f t="shared" si="10"/>
        <v>0</v>
      </c>
      <c r="I101" s="111"/>
      <c r="J101" s="111"/>
      <c r="K101" s="84" t="s">
        <v>387</v>
      </c>
      <c r="L101" s="23" t="s">
        <v>688</v>
      </c>
      <c r="M101" s="57" t="s">
        <v>438</v>
      </c>
      <c r="N101" s="57" t="s">
        <v>438</v>
      </c>
      <c r="O101" s="57">
        <v>2080108</v>
      </c>
      <c r="P101" s="23">
        <v>31007</v>
      </c>
      <c r="Q101" s="23" t="s">
        <v>659</v>
      </c>
      <c r="R101" s="166"/>
      <c r="S101" s="28"/>
      <c r="T101" s="28"/>
    </row>
    <row r="102" spans="1:20" s="1" customFormat="1" ht="68.25" customHeight="1">
      <c r="A102" s="57">
        <v>2</v>
      </c>
      <c r="B102" s="84" t="s">
        <v>409</v>
      </c>
      <c r="C102" s="117">
        <f>SUM(D102:G102)</f>
        <v>2016</v>
      </c>
      <c r="D102" s="16">
        <v>2016</v>
      </c>
      <c r="E102" s="16"/>
      <c r="F102" s="116"/>
      <c r="G102" s="16"/>
      <c r="H102" s="117">
        <f t="shared" si="10"/>
        <v>0</v>
      </c>
      <c r="I102" s="111"/>
      <c r="J102" s="111"/>
      <c r="K102" s="84" t="s">
        <v>56</v>
      </c>
      <c r="L102" s="23"/>
      <c r="M102" s="57" t="s">
        <v>438</v>
      </c>
      <c r="N102" s="57" t="s">
        <v>438</v>
      </c>
      <c r="O102" s="57">
        <v>2080199</v>
      </c>
      <c r="P102" s="23">
        <v>31001</v>
      </c>
      <c r="Q102" s="23" t="s">
        <v>659</v>
      </c>
      <c r="R102" s="166"/>
      <c r="S102" s="28"/>
      <c r="T102" s="28"/>
    </row>
    <row r="103" spans="1:20" s="36" customFormat="1" ht="36.950000000000003" customHeight="1">
      <c r="A103" s="57">
        <v>3</v>
      </c>
      <c r="B103" s="83" t="s">
        <v>868</v>
      </c>
      <c r="C103" s="117">
        <f>SUM(D103:G103)</f>
        <v>50</v>
      </c>
      <c r="D103" s="16">
        <v>50</v>
      </c>
      <c r="E103" s="16"/>
      <c r="F103" s="116"/>
      <c r="G103" s="16"/>
      <c r="H103" s="117">
        <f t="shared" si="10"/>
        <v>0</v>
      </c>
      <c r="I103" s="111"/>
      <c r="J103" s="111"/>
      <c r="K103" s="83" t="s">
        <v>270</v>
      </c>
      <c r="L103" s="23" t="s">
        <v>869</v>
      </c>
      <c r="M103" s="57" t="s">
        <v>870</v>
      </c>
      <c r="N103" s="57" t="s">
        <v>803</v>
      </c>
      <c r="O103" s="57">
        <v>2080804</v>
      </c>
      <c r="P103" s="23">
        <v>31099</v>
      </c>
      <c r="Q103" s="23" t="s">
        <v>828</v>
      </c>
      <c r="R103" s="166"/>
      <c r="S103" s="26"/>
      <c r="T103" s="26"/>
    </row>
    <row r="104" spans="1:20" s="177" customFormat="1" ht="111" customHeight="1">
      <c r="A104" s="57">
        <v>4</v>
      </c>
      <c r="B104" s="85" t="s">
        <v>863</v>
      </c>
      <c r="C104" s="117">
        <f>SUM(D104:G104)</f>
        <v>2478.1999999999998</v>
      </c>
      <c r="D104" s="16">
        <v>2478.1999999999998</v>
      </c>
      <c r="E104" s="16"/>
      <c r="F104" s="116"/>
      <c r="G104" s="16"/>
      <c r="H104" s="117">
        <f t="shared" si="10"/>
        <v>0</v>
      </c>
      <c r="I104" s="111"/>
      <c r="J104" s="111"/>
      <c r="K104" s="84" t="s">
        <v>271</v>
      </c>
      <c r="L104" s="23" t="s">
        <v>864</v>
      </c>
      <c r="M104" s="57" t="s">
        <v>865</v>
      </c>
      <c r="N104" s="57" t="s">
        <v>866</v>
      </c>
      <c r="O104" s="57">
        <v>2080805</v>
      </c>
      <c r="P104" s="23">
        <v>30399</v>
      </c>
      <c r="Q104" s="23" t="s">
        <v>867</v>
      </c>
      <c r="R104" s="166"/>
      <c r="S104" s="28"/>
      <c r="T104" s="28"/>
    </row>
    <row r="105" spans="1:20" s="21" customFormat="1" ht="73.5" customHeight="1">
      <c r="A105" s="57">
        <v>5</v>
      </c>
      <c r="B105" s="84" t="s">
        <v>686</v>
      </c>
      <c r="C105" s="117">
        <f>SUM(D105:G105)</f>
        <v>123</v>
      </c>
      <c r="D105" s="16">
        <v>123</v>
      </c>
      <c r="E105" s="16"/>
      <c r="F105" s="116"/>
      <c r="G105" s="16"/>
      <c r="H105" s="117">
        <f t="shared" si="10"/>
        <v>0</v>
      </c>
      <c r="I105" s="111"/>
      <c r="J105" s="111"/>
      <c r="K105" s="84" t="s">
        <v>196</v>
      </c>
      <c r="L105" s="23" t="s">
        <v>861</v>
      </c>
      <c r="M105" s="57" t="s">
        <v>331</v>
      </c>
      <c r="N105" s="57" t="s">
        <v>331</v>
      </c>
      <c r="O105" s="62">
        <v>2081199</v>
      </c>
      <c r="P105" s="23">
        <v>30305</v>
      </c>
      <c r="Q105" s="23" t="s">
        <v>659</v>
      </c>
      <c r="R105" s="166"/>
      <c r="S105" s="26"/>
      <c r="T105" s="26"/>
    </row>
    <row r="106" spans="1:20" s="21" customFormat="1" ht="24" customHeight="1">
      <c r="A106" s="167" t="s">
        <v>97</v>
      </c>
      <c r="B106" s="135" t="s">
        <v>98</v>
      </c>
      <c r="C106" s="117">
        <f t="shared" ref="C106:J106" si="15">SUM(C107:C134)</f>
        <v>101938.53</v>
      </c>
      <c r="D106" s="117">
        <f t="shared" si="15"/>
        <v>24245.53</v>
      </c>
      <c r="E106" s="117">
        <f t="shared" si="15"/>
        <v>0</v>
      </c>
      <c r="F106" s="117">
        <f t="shared" si="15"/>
        <v>0</v>
      </c>
      <c r="G106" s="117">
        <f t="shared" si="15"/>
        <v>77693</v>
      </c>
      <c r="H106" s="117">
        <f t="shared" si="10"/>
        <v>21762</v>
      </c>
      <c r="I106" s="117">
        <f t="shared" si="15"/>
        <v>21762</v>
      </c>
      <c r="J106" s="117">
        <f t="shared" si="15"/>
        <v>0</v>
      </c>
      <c r="K106" s="84"/>
      <c r="L106" s="23"/>
      <c r="M106" s="57"/>
      <c r="N106" s="57"/>
      <c r="O106" s="62"/>
      <c r="P106" s="23"/>
      <c r="Q106" s="23"/>
      <c r="R106" s="166"/>
      <c r="S106" s="26"/>
      <c r="T106" s="26"/>
    </row>
    <row r="107" spans="1:20" s="1" customFormat="1" ht="111" customHeight="1">
      <c r="A107" s="57">
        <v>1</v>
      </c>
      <c r="B107" s="84" t="s">
        <v>663</v>
      </c>
      <c r="C107" s="117">
        <f>SUM(D107:G107)</f>
        <v>200</v>
      </c>
      <c r="D107" s="16">
        <v>200</v>
      </c>
      <c r="E107" s="16"/>
      <c r="F107" s="116"/>
      <c r="G107" s="16"/>
      <c r="H107" s="117">
        <f t="shared" si="10"/>
        <v>200</v>
      </c>
      <c r="I107" s="111">
        <v>200</v>
      </c>
      <c r="J107" s="111"/>
      <c r="K107" s="84" t="s">
        <v>272</v>
      </c>
      <c r="L107" s="23" t="s">
        <v>664</v>
      </c>
      <c r="M107" s="57" t="s">
        <v>665</v>
      </c>
      <c r="N107" s="57" t="s">
        <v>14</v>
      </c>
      <c r="O107" s="62">
        <v>2080801</v>
      </c>
      <c r="P107" s="23">
        <v>30304</v>
      </c>
      <c r="Q107" s="23" t="s">
        <v>659</v>
      </c>
      <c r="R107" s="166"/>
      <c r="S107" s="218"/>
      <c r="T107" s="26"/>
    </row>
    <row r="108" spans="1:20" s="36" customFormat="1" ht="67.5" customHeight="1">
      <c r="A108" s="57">
        <v>2</v>
      </c>
      <c r="B108" s="79" t="s">
        <v>990</v>
      </c>
      <c r="C108" s="117">
        <f>SUM(D108:G108)</f>
        <v>251</v>
      </c>
      <c r="D108" s="38">
        <v>80</v>
      </c>
      <c r="E108" s="17"/>
      <c r="F108" s="116"/>
      <c r="G108" s="17">
        <v>171</v>
      </c>
      <c r="H108" s="117">
        <f t="shared" si="10"/>
        <v>80</v>
      </c>
      <c r="I108" s="188">
        <v>80</v>
      </c>
      <c r="J108" s="188"/>
      <c r="K108" s="91" t="s">
        <v>526</v>
      </c>
      <c r="L108" s="34" t="s">
        <v>991</v>
      </c>
      <c r="M108" s="24" t="s">
        <v>6</v>
      </c>
      <c r="N108" s="24" t="s">
        <v>6</v>
      </c>
      <c r="O108" s="125">
        <v>2080899</v>
      </c>
      <c r="P108" s="25">
        <v>30305</v>
      </c>
      <c r="Q108" s="25" t="s">
        <v>887</v>
      </c>
      <c r="R108" s="108"/>
      <c r="S108" s="26"/>
      <c r="T108" s="26"/>
    </row>
    <row r="109" spans="1:20" s="36" customFormat="1" ht="207" customHeight="1">
      <c r="A109" s="57">
        <v>3</v>
      </c>
      <c r="B109" s="84" t="s">
        <v>840</v>
      </c>
      <c r="C109" s="117">
        <f t="shared" ref="C109:C134" si="16">SUM(D109:G109)</f>
        <v>228.85</v>
      </c>
      <c r="D109" s="16">
        <v>228.85</v>
      </c>
      <c r="E109" s="16"/>
      <c r="F109" s="116"/>
      <c r="G109" s="16"/>
      <c r="H109" s="117">
        <f t="shared" si="10"/>
        <v>223</v>
      </c>
      <c r="I109" s="111">
        <v>223</v>
      </c>
      <c r="J109" s="111"/>
      <c r="K109" s="84" t="s">
        <v>525</v>
      </c>
      <c r="L109" s="23" t="s">
        <v>841</v>
      </c>
      <c r="M109" s="57" t="s">
        <v>331</v>
      </c>
      <c r="N109" s="57" t="s">
        <v>331</v>
      </c>
      <c r="O109" s="62">
        <v>2081104</v>
      </c>
      <c r="P109" s="23">
        <v>30299</v>
      </c>
      <c r="Q109" s="23" t="s">
        <v>659</v>
      </c>
      <c r="R109" s="166"/>
      <c r="S109" s="219" t="s">
        <v>842</v>
      </c>
      <c r="T109" s="26"/>
    </row>
    <row r="110" spans="1:20" ht="77.25" customHeight="1">
      <c r="A110" s="57">
        <v>4</v>
      </c>
      <c r="B110" s="84" t="s">
        <v>680</v>
      </c>
      <c r="C110" s="117">
        <f t="shared" si="16"/>
        <v>33.5</v>
      </c>
      <c r="D110" s="16">
        <v>33.5</v>
      </c>
      <c r="E110" s="16"/>
      <c r="F110" s="116"/>
      <c r="G110" s="16"/>
      <c r="H110" s="117">
        <f t="shared" si="10"/>
        <v>34</v>
      </c>
      <c r="I110" s="111">
        <v>34</v>
      </c>
      <c r="J110" s="111"/>
      <c r="K110" s="84" t="s">
        <v>1052</v>
      </c>
      <c r="L110" s="23" t="s">
        <v>843</v>
      </c>
      <c r="M110" s="57" t="s">
        <v>331</v>
      </c>
      <c r="N110" s="57" t="s">
        <v>331</v>
      </c>
      <c r="O110" s="62">
        <v>2081104</v>
      </c>
      <c r="P110" s="23">
        <v>30299</v>
      </c>
      <c r="Q110" s="23" t="s">
        <v>659</v>
      </c>
      <c r="R110" s="166"/>
      <c r="S110" s="28"/>
      <c r="T110" s="28"/>
    </row>
    <row r="111" spans="1:20" s="177" customFormat="1" ht="104.25" customHeight="1">
      <c r="A111" s="57">
        <v>5</v>
      </c>
      <c r="B111" s="84" t="s">
        <v>666</v>
      </c>
      <c r="C111" s="117">
        <f t="shared" si="16"/>
        <v>9457.7000000000007</v>
      </c>
      <c r="D111" s="16">
        <v>1933.7</v>
      </c>
      <c r="E111" s="16"/>
      <c r="F111" s="116"/>
      <c r="G111" s="16">
        <v>7524</v>
      </c>
      <c r="H111" s="117">
        <f t="shared" si="10"/>
        <v>1635</v>
      </c>
      <c r="I111" s="111">
        <v>1635</v>
      </c>
      <c r="J111" s="111"/>
      <c r="K111" s="84" t="s">
        <v>273</v>
      </c>
      <c r="L111" s="23" t="s">
        <v>667</v>
      </c>
      <c r="M111" s="57" t="s">
        <v>668</v>
      </c>
      <c r="N111" s="57" t="s">
        <v>668</v>
      </c>
      <c r="O111" s="62">
        <v>2080899</v>
      </c>
      <c r="P111" s="23">
        <v>30399</v>
      </c>
      <c r="Q111" s="23" t="s">
        <v>659</v>
      </c>
      <c r="R111" s="166"/>
      <c r="S111" s="26"/>
      <c r="T111" s="26"/>
    </row>
    <row r="112" spans="1:20" s="7" customFormat="1" ht="99" customHeight="1">
      <c r="A112" s="57">
        <v>6</v>
      </c>
      <c r="B112" s="84" t="s">
        <v>673</v>
      </c>
      <c r="C112" s="117">
        <f t="shared" si="16"/>
        <v>1811.85</v>
      </c>
      <c r="D112" s="16">
        <v>1811.85</v>
      </c>
      <c r="E112" s="10"/>
      <c r="F112" s="116"/>
      <c r="G112" s="16"/>
      <c r="H112" s="117">
        <f t="shared" si="10"/>
        <v>1637</v>
      </c>
      <c r="I112" s="111">
        <v>1637</v>
      </c>
      <c r="J112" s="111"/>
      <c r="K112" s="83" t="s">
        <v>287</v>
      </c>
      <c r="L112" s="23" t="s">
        <v>674</v>
      </c>
      <c r="M112" s="57" t="s">
        <v>668</v>
      </c>
      <c r="N112" s="57" t="s">
        <v>668</v>
      </c>
      <c r="O112" s="62">
        <v>2080901</v>
      </c>
      <c r="P112" s="23">
        <v>30305</v>
      </c>
      <c r="Q112" s="23" t="s">
        <v>659</v>
      </c>
      <c r="R112" s="166" t="s">
        <v>51</v>
      </c>
      <c r="S112" s="218"/>
      <c r="T112" s="26"/>
    </row>
    <row r="113" spans="1:20" s="36" customFormat="1" ht="77.25" customHeight="1">
      <c r="A113" s="57">
        <v>7</v>
      </c>
      <c r="B113" s="84" t="s">
        <v>671</v>
      </c>
      <c r="C113" s="117">
        <f t="shared" si="16"/>
        <v>1155.6300000000001</v>
      </c>
      <c r="D113" s="16">
        <v>1155.6300000000001</v>
      </c>
      <c r="E113" s="10"/>
      <c r="F113" s="116"/>
      <c r="G113" s="16"/>
      <c r="H113" s="117">
        <f t="shared" si="10"/>
        <v>929</v>
      </c>
      <c r="I113" s="111">
        <v>929</v>
      </c>
      <c r="J113" s="111"/>
      <c r="K113" s="83" t="s">
        <v>388</v>
      </c>
      <c r="L113" s="23" t="s">
        <v>672</v>
      </c>
      <c r="M113" s="57" t="s">
        <v>668</v>
      </c>
      <c r="N113" s="57" t="s">
        <v>668</v>
      </c>
      <c r="O113" s="62">
        <v>2080901</v>
      </c>
      <c r="P113" s="23">
        <v>30305</v>
      </c>
      <c r="Q113" s="23" t="s">
        <v>659</v>
      </c>
      <c r="R113" s="166" t="s">
        <v>1054</v>
      </c>
      <c r="S113" s="26"/>
      <c r="T113" s="26"/>
    </row>
    <row r="114" spans="1:20" s="36" customFormat="1" ht="73.5" customHeight="1">
      <c r="A114" s="57">
        <v>8</v>
      </c>
      <c r="B114" s="84" t="s">
        <v>669</v>
      </c>
      <c r="C114" s="117">
        <f t="shared" si="16"/>
        <v>142</v>
      </c>
      <c r="D114" s="16">
        <v>142</v>
      </c>
      <c r="E114" s="16"/>
      <c r="F114" s="116"/>
      <c r="G114" s="16"/>
      <c r="H114" s="117">
        <f t="shared" si="10"/>
        <v>104</v>
      </c>
      <c r="I114" s="111">
        <v>104</v>
      </c>
      <c r="J114" s="111"/>
      <c r="K114" s="83" t="s">
        <v>288</v>
      </c>
      <c r="L114" s="23" t="s">
        <v>670</v>
      </c>
      <c r="M114" s="57" t="s">
        <v>668</v>
      </c>
      <c r="N114" s="57" t="s">
        <v>668</v>
      </c>
      <c r="O114" s="62">
        <v>2080901</v>
      </c>
      <c r="P114" s="23">
        <v>30305</v>
      </c>
      <c r="Q114" s="23" t="s">
        <v>659</v>
      </c>
      <c r="R114" s="166"/>
      <c r="S114" s="26"/>
      <c r="T114" s="26"/>
    </row>
    <row r="115" spans="1:20" s="28" customFormat="1" ht="106.5" customHeight="1">
      <c r="A115" s="57">
        <v>9</v>
      </c>
      <c r="B115" s="84" t="s">
        <v>801</v>
      </c>
      <c r="C115" s="117">
        <f t="shared" si="16"/>
        <v>652</v>
      </c>
      <c r="D115" s="173">
        <v>218</v>
      </c>
      <c r="E115" s="173"/>
      <c r="F115" s="116"/>
      <c r="G115" s="16">
        <v>434</v>
      </c>
      <c r="H115" s="117">
        <f t="shared" si="10"/>
        <v>233</v>
      </c>
      <c r="I115" s="111">
        <v>233</v>
      </c>
      <c r="J115" s="111"/>
      <c r="K115" s="83" t="s">
        <v>428</v>
      </c>
      <c r="L115" s="2" t="s">
        <v>802</v>
      </c>
      <c r="M115" s="57" t="s">
        <v>803</v>
      </c>
      <c r="N115" s="57" t="s">
        <v>803</v>
      </c>
      <c r="O115" s="62">
        <v>2081001</v>
      </c>
      <c r="P115" s="23">
        <v>30306</v>
      </c>
      <c r="Q115" s="23" t="s">
        <v>659</v>
      </c>
      <c r="R115" s="166"/>
      <c r="S115" s="26"/>
      <c r="T115" s="26"/>
    </row>
    <row r="116" spans="1:20" s="28" customFormat="1" ht="79.5" customHeight="1">
      <c r="A116" s="57">
        <v>10</v>
      </c>
      <c r="B116" s="84" t="s">
        <v>804</v>
      </c>
      <c r="C116" s="117">
        <f t="shared" si="16"/>
        <v>123</v>
      </c>
      <c r="D116" s="173">
        <v>123</v>
      </c>
      <c r="E116" s="173"/>
      <c r="F116" s="116"/>
      <c r="G116" s="16"/>
      <c r="H116" s="117">
        <f t="shared" si="10"/>
        <v>123</v>
      </c>
      <c r="I116" s="111">
        <v>123</v>
      </c>
      <c r="J116" s="111"/>
      <c r="K116" s="83" t="s">
        <v>197</v>
      </c>
      <c r="L116" s="2" t="s">
        <v>805</v>
      </c>
      <c r="M116" s="57" t="s">
        <v>803</v>
      </c>
      <c r="N116" s="57" t="s">
        <v>578</v>
      </c>
      <c r="O116" s="62">
        <v>2081005</v>
      </c>
      <c r="P116" s="23">
        <v>30299</v>
      </c>
      <c r="Q116" s="23" t="s">
        <v>659</v>
      </c>
      <c r="R116" s="166"/>
      <c r="S116" s="26"/>
      <c r="T116" s="26"/>
    </row>
    <row r="117" spans="1:20" s="115" customFormat="1" ht="56.25" customHeight="1">
      <c r="A117" s="57">
        <v>11</v>
      </c>
      <c r="B117" s="83" t="s">
        <v>806</v>
      </c>
      <c r="C117" s="117">
        <f t="shared" si="16"/>
        <v>50</v>
      </c>
      <c r="D117" s="173">
        <v>50</v>
      </c>
      <c r="E117" s="173"/>
      <c r="F117" s="116"/>
      <c r="G117" s="16"/>
      <c r="H117" s="117">
        <f t="shared" si="10"/>
        <v>50</v>
      </c>
      <c r="I117" s="111">
        <v>50</v>
      </c>
      <c r="J117" s="111"/>
      <c r="K117" s="83" t="s">
        <v>443</v>
      </c>
      <c r="L117" s="2" t="s">
        <v>807</v>
      </c>
      <c r="M117" s="57" t="s">
        <v>803</v>
      </c>
      <c r="N117" s="57" t="s">
        <v>58</v>
      </c>
      <c r="O117" s="62">
        <v>2081599</v>
      </c>
      <c r="P117" s="23">
        <v>31008</v>
      </c>
      <c r="Q117" s="23" t="s">
        <v>659</v>
      </c>
      <c r="R117" s="166"/>
      <c r="S117" s="26"/>
      <c r="T117" s="26"/>
    </row>
    <row r="118" spans="1:20" s="26" customFormat="1" ht="101.25" customHeight="1">
      <c r="A118" s="57">
        <v>12</v>
      </c>
      <c r="B118" s="83" t="s">
        <v>808</v>
      </c>
      <c r="C118" s="117">
        <f t="shared" si="16"/>
        <v>11612</v>
      </c>
      <c r="D118" s="16">
        <v>1631</v>
      </c>
      <c r="E118" s="16"/>
      <c r="F118" s="116"/>
      <c r="G118" s="16">
        <v>9981</v>
      </c>
      <c r="H118" s="117">
        <f t="shared" si="10"/>
        <v>2631</v>
      </c>
      <c r="I118" s="111">
        <v>2631</v>
      </c>
      <c r="J118" s="111"/>
      <c r="K118" s="83" t="s">
        <v>310</v>
      </c>
      <c r="L118" s="2" t="s">
        <v>809</v>
      </c>
      <c r="M118" s="57" t="s">
        <v>803</v>
      </c>
      <c r="N118" s="57" t="s">
        <v>439</v>
      </c>
      <c r="O118" s="62">
        <v>2081901</v>
      </c>
      <c r="P118" s="23">
        <v>30306</v>
      </c>
      <c r="Q118" s="23" t="s">
        <v>659</v>
      </c>
      <c r="R118" s="220"/>
      <c r="S118" s="221" t="s">
        <v>810</v>
      </c>
    </row>
    <row r="119" spans="1:20" s="26" customFormat="1" ht="87.75" customHeight="1">
      <c r="A119" s="57">
        <v>13</v>
      </c>
      <c r="B119" s="83" t="s">
        <v>813</v>
      </c>
      <c r="C119" s="117">
        <f t="shared" si="16"/>
        <v>680</v>
      </c>
      <c r="D119" s="16">
        <v>680</v>
      </c>
      <c r="E119" s="16"/>
      <c r="F119" s="116"/>
      <c r="G119" s="16"/>
      <c r="H119" s="117">
        <f t="shared" si="10"/>
        <v>750</v>
      </c>
      <c r="I119" s="111">
        <v>750</v>
      </c>
      <c r="J119" s="111"/>
      <c r="K119" s="83" t="s">
        <v>527</v>
      </c>
      <c r="L119" s="2" t="s">
        <v>814</v>
      </c>
      <c r="M119" s="57" t="s">
        <v>803</v>
      </c>
      <c r="N119" s="57" t="s">
        <v>803</v>
      </c>
      <c r="O119" s="62">
        <v>2082001</v>
      </c>
      <c r="P119" s="23">
        <v>30306</v>
      </c>
      <c r="Q119" s="23" t="s">
        <v>659</v>
      </c>
      <c r="R119" s="3"/>
    </row>
    <row r="120" spans="1:20" ht="74.25" customHeight="1">
      <c r="A120" s="57">
        <v>14</v>
      </c>
      <c r="B120" s="83" t="s">
        <v>811</v>
      </c>
      <c r="C120" s="117">
        <f t="shared" si="16"/>
        <v>15465</v>
      </c>
      <c r="D120" s="16">
        <v>3021</v>
      </c>
      <c r="E120" s="16"/>
      <c r="F120" s="116"/>
      <c r="G120" s="16">
        <f>9252+3192</f>
        <v>12444</v>
      </c>
      <c r="H120" s="117">
        <f t="shared" si="10"/>
        <v>3021</v>
      </c>
      <c r="I120" s="111">
        <v>3021</v>
      </c>
      <c r="J120" s="111"/>
      <c r="K120" s="83" t="s">
        <v>198</v>
      </c>
      <c r="L120" s="2" t="s">
        <v>812</v>
      </c>
      <c r="M120" s="57" t="s">
        <v>803</v>
      </c>
      <c r="N120" s="57" t="s">
        <v>803</v>
      </c>
      <c r="O120" s="62">
        <v>2081902</v>
      </c>
      <c r="P120" s="23">
        <v>30306</v>
      </c>
      <c r="Q120" s="23" t="s">
        <v>659</v>
      </c>
      <c r="R120" s="166"/>
      <c r="S120" s="26"/>
      <c r="T120" s="26"/>
    </row>
    <row r="121" spans="1:20" ht="69" customHeight="1">
      <c r="A121" s="57">
        <v>15</v>
      </c>
      <c r="B121" s="83" t="s">
        <v>815</v>
      </c>
      <c r="C121" s="117">
        <f t="shared" si="16"/>
        <v>600</v>
      </c>
      <c r="D121" s="16">
        <v>600</v>
      </c>
      <c r="E121" s="16"/>
      <c r="F121" s="116"/>
      <c r="G121" s="16"/>
      <c r="H121" s="117">
        <f t="shared" si="10"/>
        <v>600</v>
      </c>
      <c r="I121" s="111">
        <v>600</v>
      </c>
      <c r="J121" s="111"/>
      <c r="K121" s="83" t="s">
        <v>1047</v>
      </c>
      <c r="L121" s="2" t="s">
        <v>816</v>
      </c>
      <c r="M121" s="57" t="s">
        <v>803</v>
      </c>
      <c r="N121" s="57" t="s">
        <v>803</v>
      </c>
      <c r="O121" s="62">
        <v>2082101</v>
      </c>
      <c r="P121" s="23">
        <v>30306</v>
      </c>
      <c r="Q121" s="23" t="s">
        <v>659</v>
      </c>
      <c r="R121" s="3"/>
      <c r="S121" s="26"/>
      <c r="T121" s="26"/>
    </row>
    <row r="122" spans="1:20" s="26" customFormat="1" ht="44.25" customHeight="1">
      <c r="A122" s="57">
        <v>16</v>
      </c>
      <c r="B122" s="83" t="s">
        <v>844</v>
      </c>
      <c r="C122" s="117">
        <f t="shared" si="16"/>
        <v>500</v>
      </c>
      <c r="D122" s="16">
        <v>500</v>
      </c>
      <c r="E122" s="16"/>
      <c r="F122" s="116"/>
      <c r="G122" s="16"/>
      <c r="H122" s="117">
        <f t="shared" si="10"/>
        <v>500</v>
      </c>
      <c r="I122" s="111">
        <v>500</v>
      </c>
      <c r="J122" s="111"/>
      <c r="K122" s="84" t="s">
        <v>1049</v>
      </c>
      <c r="L122" s="23" t="s">
        <v>845</v>
      </c>
      <c r="M122" s="57" t="s">
        <v>803</v>
      </c>
      <c r="N122" s="57" t="s">
        <v>803</v>
      </c>
      <c r="O122" s="62">
        <v>2082101</v>
      </c>
      <c r="P122" s="23">
        <v>30306</v>
      </c>
      <c r="Q122" s="23" t="s">
        <v>659</v>
      </c>
      <c r="R122" s="166"/>
    </row>
    <row r="123" spans="1:20" s="26" customFormat="1" ht="80.25" customHeight="1">
      <c r="A123" s="57">
        <v>17</v>
      </c>
      <c r="B123" s="83" t="s">
        <v>817</v>
      </c>
      <c r="C123" s="117">
        <f t="shared" si="16"/>
        <v>1218</v>
      </c>
      <c r="D123" s="16">
        <v>1218</v>
      </c>
      <c r="E123" s="16"/>
      <c r="F123" s="116"/>
      <c r="G123" s="16"/>
      <c r="H123" s="117">
        <f t="shared" si="10"/>
        <v>1218</v>
      </c>
      <c r="I123" s="111">
        <v>1218</v>
      </c>
      <c r="J123" s="111"/>
      <c r="K123" s="83" t="s">
        <v>199</v>
      </c>
      <c r="L123" s="23" t="s">
        <v>818</v>
      </c>
      <c r="M123" s="57" t="s">
        <v>803</v>
      </c>
      <c r="N123" s="57" t="s">
        <v>803</v>
      </c>
      <c r="O123" s="62">
        <v>2082102</v>
      </c>
      <c r="P123" s="23">
        <v>30306</v>
      </c>
      <c r="Q123" s="23" t="s">
        <v>659</v>
      </c>
      <c r="R123" s="166"/>
      <c r="S123" s="219" t="s">
        <v>819</v>
      </c>
    </row>
    <row r="124" spans="1:20" s="21" customFormat="1" ht="60" customHeight="1">
      <c r="A124" s="57">
        <v>18</v>
      </c>
      <c r="B124" s="84" t="s">
        <v>836</v>
      </c>
      <c r="C124" s="117">
        <f>D124+E124+F124+G124</f>
        <v>700</v>
      </c>
      <c r="D124" s="16">
        <f>500+150+50</f>
        <v>700</v>
      </c>
      <c r="E124" s="16"/>
      <c r="F124" s="116"/>
      <c r="G124" s="16"/>
      <c r="H124" s="117">
        <f t="shared" si="10"/>
        <v>900</v>
      </c>
      <c r="I124" s="111">
        <v>900</v>
      </c>
      <c r="J124" s="111"/>
      <c r="K124" s="84" t="s">
        <v>152</v>
      </c>
      <c r="L124" s="23" t="s">
        <v>837</v>
      </c>
      <c r="M124" s="57" t="s">
        <v>59</v>
      </c>
      <c r="N124" s="57" t="s">
        <v>59</v>
      </c>
      <c r="O124" s="62">
        <v>2080199</v>
      </c>
      <c r="P124" s="23">
        <v>30299</v>
      </c>
      <c r="Q124" s="23" t="s">
        <v>659</v>
      </c>
      <c r="R124" s="166"/>
      <c r="S124" s="26"/>
      <c r="T124" s="26"/>
    </row>
    <row r="125" spans="1:20" s="26" customFormat="1" ht="68.25" customHeight="1">
      <c r="A125" s="57">
        <v>19</v>
      </c>
      <c r="B125" s="84" t="s">
        <v>677</v>
      </c>
      <c r="C125" s="117">
        <f t="shared" si="16"/>
        <v>251</v>
      </c>
      <c r="D125" s="16">
        <v>251</v>
      </c>
      <c r="E125" s="16"/>
      <c r="F125" s="116"/>
      <c r="G125" s="16"/>
      <c r="H125" s="117">
        <f t="shared" si="10"/>
        <v>251</v>
      </c>
      <c r="I125" s="111">
        <v>251</v>
      </c>
      <c r="J125" s="111"/>
      <c r="K125" s="84" t="s">
        <v>284</v>
      </c>
      <c r="L125" s="23" t="s">
        <v>829</v>
      </c>
      <c r="M125" s="57" t="s">
        <v>349</v>
      </c>
      <c r="N125" s="57" t="s">
        <v>59</v>
      </c>
      <c r="O125" s="57">
        <v>2080301</v>
      </c>
      <c r="P125" s="23">
        <v>30301</v>
      </c>
      <c r="Q125" s="23" t="s">
        <v>659</v>
      </c>
      <c r="R125" s="166"/>
    </row>
    <row r="126" spans="1:20" s="171" customFormat="1" ht="147" customHeight="1">
      <c r="A126" s="57">
        <v>20</v>
      </c>
      <c r="B126" s="84" t="s">
        <v>147</v>
      </c>
      <c r="C126" s="31">
        <f t="shared" si="16"/>
        <v>35779</v>
      </c>
      <c r="D126" s="16">
        <f>1644+2500</f>
        <v>4144</v>
      </c>
      <c r="E126" s="16"/>
      <c r="F126" s="10"/>
      <c r="G126" s="16">
        <v>31635</v>
      </c>
      <c r="H126" s="117">
        <f t="shared" si="10"/>
        <v>1144</v>
      </c>
      <c r="I126" s="111">
        <v>1144</v>
      </c>
      <c r="J126" s="111"/>
      <c r="K126" s="84" t="s">
        <v>429</v>
      </c>
      <c r="L126" s="23" t="s">
        <v>660</v>
      </c>
      <c r="M126" s="57" t="s">
        <v>350</v>
      </c>
      <c r="N126" s="57" t="s">
        <v>59</v>
      </c>
      <c r="O126" s="57">
        <v>2080308</v>
      </c>
      <c r="P126" s="23">
        <v>30399</v>
      </c>
      <c r="Q126" s="23" t="s">
        <v>659</v>
      </c>
      <c r="R126" s="166" t="s">
        <v>274</v>
      </c>
    </row>
    <row r="127" spans="1:20" s="26" customFormat="1" ht="67.5" customHeight="1">
      <c r="A127" s="57">
        <v>21</v>
      </c>
      <c r="B127" s="84" t="s">
        <v>661</v>
      </c>
      <c r="C127" s="117">
        <f t="shared" si="16"/>
        <v>14494</v>
      </c>
      <c r="D127" s="16">
        <v>1000</v>
      </c>
      <c r="E127" s="16"/>
      <c r="F127" s="116"/>
      <c r="G127" s="16">
        <v>13494</v>
      </c>
      <c r="H127" s="117">
        <f t="shared" si="10"/>
        <v>1000</v>
      </c>
      <c r="I127" s="111">
        <v>1000</v>
      </c>
      <c r="J127" s="111"/>
      <c r="K127" s="84" t="s">
        <v>1046</v>
      </c>
      <c r="L127" s="23" t="s">
        <v>798</v>
      </c>
      <c r="M127" s="57" t="s">
        <v>799</v>
      </c>
      <c r="N127" s="24" t="s">
        <v>59</v>
      </c>
      <c r="O127" s="62">
        <v>2080799</v>
      </c>
      <c r="P127" s="23">
        <v>30399</v>
      </c>
      <c r="Q127" s="23" t="s">
        <v>659</v>
      </c>
      <c r="R127" s="166"/>
    </row>
    <row r="128" spans="1:20" s="26" customFormat="1" ht="111.75" customHeight="1">
      <c r="A128" s="57">
        <v>22</v>
      </c>
      <c r="B128" s="84" t="s">
        <v>826</v>
      </c>
      <c r="C128" s="117">
        <f t="shared" si="16"/>
        <v>3421</v>
      </c>
      <c r="D128" s="16">
        <v>3421</v>
      </c>
      <c r="E128" s="16"/>
      <c r="F128" s="116"/>
      <c r="G128" s="16"/>
      <c r="H128" s="117">
        <f t="shared" si="10"/>
        <v>3448</v>
      </c>
      <c r="I128" s="111">
        <v>3448</v>
      </c>
      <c r="J128" s="111"/>
      <c r="K128" s="84" t="s">
        <v>200</v>
      </c>
      <c r="L128" s="23" t="s">
        <v>827</v>
      </c>
      <c r="M128" s="57" t="s">
        <v>332</v>
      </c>
      <c r="N128" s="57" t="s">
        <v>59</v>
      </c>
      <c r="O128" s="57">
        <v>2089901</v>
      </c>
      <c r="P128" s="23">
        <v>30302</v>
      </c>
      <c r="Q128" s="23" t="s">
        <v>828</v>
      </c>
      <c r="R128" s="166"/>
    </row>
    <row r="129" spans="1:20" s="68" customFormat="1" ht="63.75" customHeight="1">
      <c r="A129" s="57">
        <v>23</v>
      </c>
      <c r="B129" s="84" t="s">
        <v>675</v>
      </c>
      <c r="C129" s="117">
        <f>D129+E129+F129+G129</f>
        <v>196</v>
      </c>
      <c r="D129" s="16">
        <v>196</v>
      </c>
      <c r="E129" s="173"/>
      <c r="F129" s="116"/>
      <c r="G129" s="16"/>
      <c r="H129" s="117">
        <f t="shared" si="10"/>
        <v>186</v>
      </c>
      <c r="I129" s="111">
        <v>186</v>
      </c>
      <c r="J129" s="111"/>
      <c r="K129" s="84" t="s">
        <v>201</v>
      </c>
      <c r="L129" s="23" t="s">
        <v>800</v>
      </c>
      <c r="M129" s="57" t="s">
        <v>333</v>
      </c>
      <c r="N129" s="57" t="s">
        <v>59</v>
      </c>
      <c r="O129" s="62">
        <v>2080999</v>
      </c>
      <c r="P129" s="23">
        <v>30399</v>
      </c>
      <c r="Q129" s="23" t="s">
        <v>659</v>
      </c>
      <c r="R129" s="166"/>
      <c r="S129" s="28"/>
      <c r="T129" s="28"/>
    </row>
    <row r="130" spans="1:20" s="26" customFormat="1" ht="137.25" customHeight="1">
      <c r="A130" s="57">
        <v>24</v>
      </c>
      <c r="B130" s="84" t="s">
        <v>850</v>
      </c>
      <c r="C130" s="117">
        <f t="shared" si="16"/>
        <v>2310</v>
      </c>
      <c r="D130" s="16">
        <v>300</v>
      </c>
      <c r="E130" s="16"/>
      <c r="F130" s="116"/>
      <c r="G130" s="16">
        <v>2010</v>
      </c>
      <c r="H130" s="117">
        <f t="shared" si="10"/>
        <v>300</v>
      </c>
      <c r="I130" s="111">
        <v>300</v>
      </c>
      <c r="J130" s="111"/>
      <c r="K130" s="84" t="s">
        <v>275</v>
      </c>
      <c r="L130" s="23" t="s">
        <v>851</v>
      </c>
      <c r="M130" s="57" t="s">
        <v>59</v>
      </c>
      <c r="N130" s="57" t="s">
        <v>59</v>
      </c>
      <c r="O130" s="57">
        <v>2089901</v>
      </c>
      <c r="P130" s="23">
        <v>30399</v>
      </c>
      <c r="Q130" s="23" t="s">
        <v>659</v>
      </c>
      <c r="R130" s="166"/>
    </row>
    <row r="131" spans="1:20" s="177" customFormat="1" ht="44.25" customHeight="1">
      <c r="A131" s="57">
        <v>25</v>
      </c>
      <c r="B131" s="84" t="s">
        <v>822</v>
      </c>
      <c r="C131" s="117">
        <f t="shared" si="16"/>
        <v>267</v>
      </c>
      <c r="D131" s="16">
        <v>267</v>
      </c>
      <c r="E131" s="16"/>
      <c r="F131" s="116"/>
      <c r="G131" s="16"/>
      <c r="H131" s="117">
        <f t="shared" si="10"/>
        <v>267</v>
      </c>
      <c r="I131" s="111">
        <v>267</v>
      </c>
      <c r="J131" s="111"/>
      <c r="K131" s="84" t="s">
        <v>202</v>
      </c>
      <c r="L131" s="23" t="s">
        <v>823</v>
      </c>
      <c r="M131" s="57" t="s">
        <v>350</v>
      </c>
      <c r="N131" s="57" t="s">
        <v>59</v>
      </c>
      <c r="O131" s="62">
        <v>2089901</v>
      </c>
      <c r="P131" s="23">
        <v>30299</v>
      </c>
      <c r="Q131" s="23" t="s">
        <v>659</v>
      </c>
      <c r="R131" s="166"/>
      <c r="S131" s="26"/>
      <c r="T131" s="26"/>
    </row>
    <row r="132" spans="1:20" s="177" customFormat="1" ht="42.75" customHeight="1">
      <c r="A132" s="57">
        <v>26</v>
      </c>
      <c r="B132" s="84" t="s">
        <v>528</v>
      </c>
      <c r="C132" s="117">
        <f t="shared" si="16"/>
        <v>100</v>
      </c>
      <c r="D132" s="16">
        <v>100</v>
      </c>
      <c r="E132" s="16"/>
      <c r="F132" s="116"/>
      <c r="G132" s="16"/>
      <c r="H132" s="117">
        <f t="shared" si="10"/>
        <v>123</v>
      </c>
      <c r="I132" s="111">
        <v>123</v>
      </c>
      <c r="J132" s="111"/>
      <c r="K132" s="84" t="s">
        <v>1048</v>
      </c>
      <c r="L132" s="23" t="s">
        <v>825</v>
      </c>
      <c r="M132" s="57" t="s">
        <v>824</v>
      </c>
      <c r="N132" s="57" t="s">
        <v>59</v>
      </c>
      <c r="O132" s="62">
        <v>2089901</v>
      </c>
      <c r="P132" s="23">
        <v>30299</v>
      </c>
      <c r="Q132" s="23" t="s">
        <v>659</v>
      </c>
      <c r="R132" s="166"/>
      <c r="S132" s="26"/>
      <c r="T132" s="26"/>
    </row>
    <row r="133" spans="1:20" s="26" customFormat="1" ht="98.25" customHeight="1">
      <c r="A133" s="57">
        <v>27</v>
      </c>
      <c r="B133" s="84" t="s">
        <v>682</v>
      </c>
      <c r="C133" s="117">
        <f t="shared" si="16"/>
        <v>200</v>
      </c>
      <c r="D133" s="16">
        <v>200</v>
      </c>
      <c r="E133" s="16"/>
      <c r="F133" s="116"/>
      <c r="G133" s="16"/>
      <c r="H133" s="117">
        <f t="shared" si="10"/>
        <v>135</v>
      </c>
      <c r="I133" s="111">
        <v>135</v>
      </c>
      <c r="J133" s="111"/>
      <c r="K133" s="84" t="s">
        <v>430</v>
      </c>
      <c r="L133" s="23" t="s">
        <v>848</v>
      </c>
      <c r="M133" s="57" t="s">
        <v>847</v>
      </c>
      <c r="N133" s="57" t="s">
        <v>847</v>
      </c>
      <c r="O133" s="62">
        <v>2089901</v>
      </c>
      <c r="P133" s="23">
        <v>30399</v>
      </c>
      <c r="Q133" s="23" t="s">
        <v>659</v>
      </c>
      <c r="R133" s="166"/>
    </row>
    <row r="134" spans="1:20" s="26" customFormat="1" ht="75.75" customHeight="1">
      <c r="A134" s="57">
        <v>28</v>
      </c>
      <c r="B134" s="84" t="s">
        <v>681</v>
      </c>
      <c r="C134" s="117">
        <f t="shared" si="16"/>
        <v>40</v>
      </c>
      <c r="D134" s="16">
        <v>40</v>
      </c>
      <c r="E134" s="16"/>
      <c r="F134" s="116"/>
      <c r="G134" s="16"/>
      <c r="H134" s="117">
        <f t="shared" si="10"/>
        <v>40</v>
      </c>
      <c r="I134" s="111">
        <v>40</v>
      </c>
      <c r="J134" s="111"/>
      <c r="K134" s="84" t="s">
        <v>431</v>
      </c>
      <c r="L134" s="23" t="s">
        <v>846</v>
      </c>
      <c r="M134" s="57" t="s">
        <v>847</v>
      </c>
      <c r="N134" s="57" t="s">
        <v>847</v>
      </c>
      <c r="O134" s="62">
        <v>2089901</v>
      </c>
      <c r="P134" s="23">
        <v>30399</v>
      </c>
      <c r="Q134" s="23" t="s">
        <v>659</v>
      </c>
      <c r="R134" s="166"/>
    </row>
    <row r="135" spans="1:20" s="26" customFormat="1" ht="54" customHeight="1">
      <c r="A135" s="167" t="s">
        <v>122</v>
      </c>
      <c r="B135" s="135" t="s">
        <v>150</v>
      </c>
      <c r="C135" s="117">
        <f>C136+C138</f>
        <v>113122.03</v>
      </c>
      <c r="D135" s="117">
        <f>D136+D138</f>
        <v>49732.83</v>
      </c>
      <c r="E135" s="117">
        <f>E136+E138</f>
        <v>0</v>
      </c>
      <c r="F135" s="117">
        <f>F136+F138</f>
        <v>0</v>
      </c>
      <c r="G135" s="117">
        <f>G136+G138</f>
        <v>63389.2</v>
      </c>
      <c r="H135" s="117">
        <f t="shared" ref="H135:H199" si="17">I135+J135</f>
        <v>46395</v>
      </c>
      <c r="I135" s="194">
        <v>46395</v>
      </c>
      <c r="J135" s="194"/>
      <c r="K135" s="84"/>
      <c r="L135" s="23"/>
      <c r="M135" s="57"/>
      <c r="N135" s="57"/>
      <c r="O135" s="62"/>
      <c r="P135" s="23"/>
      <c r="Q135" s="23"/>
      <c r="R135" s="166"/>
    </row>
    <row r="136" spans="1:20" s="26" customFormat="1" ht="21.75" customHeight="1">
      <c r="A136" s="167" t="s">
        <v>101</v>
      </c>
      <c r="B136" s="135" t="s">
        <v>96</v>
      </c>
      <c r="C136" s="117">
        <f>C137</f>
        <v>8335.5300000000007</v>
      </c>
      <c r="D136" s="117">
        <f>D137</f>
        <v>8335.5300000000007</v>
      </c>
      <c r="E136" s="117">
        <f>E137</f>
        <v>0</v>
      </c>
      <c r="F136" s="117">
        <f>F137</f>
        <v>0</v>
      </c>
      <c r="G136" s="117">
        <f>G137</f>
        <v>0</v>
      </c>
      <c r="H136" s="117">
        <f t="shared" si="17"/>
        <v>0</v>
      </c>
      <c r="I136" s="194">
        <f>I137</f>
        <v>0</v>
      </c>
      <c r="J136" s="194"/>
      <c r="K136" s="84"/>
      <c r="L136" s="23"/>
      <c r="M136" s="57"/>
      <c r="N136" s="57"/>
      <c r="O136" s="62"/>
      <c r="P136" s="23"/>
      <c r="Q136" s="23"/>
      <c r="R136" s="166"/>
    </row>
    <row r="137" spans="1:20" s="110" customFormat="1" ht="63.75" customHeight="1">
      <c r="A137" s="57">
        <v>1</v>
      </c>
      <c r="B137" s="84" t="s">
        <v>90</v>
      </c>
      <c r="C137" s="31">
        <f>SUM(D137:G137)</f>
        <v>8335.5300000000007</v>
      </c>
      <c r="D137" s="16">
        <v>8335.5300000000007</v>
      </c>
      <c r="E137" s="16"/>
      <c r="F137" s="10"/>
      <c r="G137" s="16"/>
      <c r="H137" s="117">
        <f t="shared" si="17"/>
        <v>0</v>
      </c>
      <c r="I137" s="111"/>
      <c r="J137" s="111"/>
      <c r="K137" s="84" t="s">
        <v>289</v>
      </c>
      <c r="L137" s="23"/>
      <c r="M137" s="57" t="s">
        <v>91</v>
      </c>
      <c r="N137" s="57" t="s">
        <v>376</v>
      </c>
      <c r="O137" s="57">
        <v>2109901</v>
      </c>
      <c r="P137" s="23">
        <v>39999</v>
      </c>
      <c r="Q137" s="23" t="s">
        <v>659</v>
      </c>
      <c r="R137" s="166"/>
    </row>
    <row r="138" spans="1:20" s="171" customFormat="1" ht="25.15" customHeight="1">
      <c r="A138" s="167" t="s">
        <v>97</v>
      </c>
      <c r="B138" s="135" t="s">
        <v>98</v>
      </c>
      <c r="C138" s="31">
        <f>SUM(C139:C154)</f>
        <v>104786.5</v>
      </c>
      <c r="D138" s="31">
        <f>SUM(D139:D154)</f>
        <v>41397.300000000003</v>
      </c>
      <c r="E138" s="31">
        <f>SUM(E139:E154)</f>
        <v>0</v>
      </c>
      <c r="F138" s="31">
        <f>SUM(F139:F154)</f>
        <v>0</v>
      </c>
      <c r="G138" s="31">
        <f>SUM(G139:G154)</f>
        <v>63389.2</v>
      </c>
      <c r="H138" s="117">
        <f t="shared" si="17"/>
        <v>39095</v>
      </c>
      <c r="I138" s="31">
        <f>SUM(I139:I154)</f>
        <v>39095</v>
      </c>
      <c r="J138" s="31">
        <f>SUM(J139:J154)</f>
        <v>0</v>
      </c>
      <c r="K138" s="84"/>
      <c r="L138" s="23"/>
      <c r="M138" s="57"/>
      <c r="N138" s="57"/>
      <c r="O138" s="57"/>
      <c r="P138" s="23"/>
      <c r="Q138" s="23"/>
      <c r="R138" s="166"/>
    </row>
    <row r="139" spans="1:20" s="36" customFormat="1" ht="53.25" customHeight="1">
      <c r="A139" s="57">
        <v>1</v>
      </c>
      <c r="B139" s="84" t="s">
        <v>857</v>
      </c>
      <c r="C139" s="117">
        <f>SUM(D139:G139)</f>
        <v>500</v>
      </c>
      <c r="D139" s="16">
        <v>500</v>
      </c>
      <c r="E139" s="16"/>
      <c r="F139" s="116"/>
      <c r="G139" s="16"/>
      <c r="H139" s="117">
        <f t="shared" si="17"/>
        <v>600</v>
      </c>
      <c r="I139" s="111">
        <v>600</v>
      </c>
      <c r="J139" s="111"/>
      <c r="K139" s="84" t="s">
        <v>203</v>
      </c>
      <c r="L139" s="23" t="s">
        <v>858</v>
      </c>
      <c r="M139" s="57" t="s">
        <v>821</v>
      </c>
      <c r="N139" s="57" t="s">
        <v>821</v>
      </c>
      <c r="O139" s="62">
        <v>2100210</v>
      </c>
      <c r="P139" s="23">
        <v>30401</v>
      </c>
      <c r="Q139" s="23" t="s">
        <v>659</v>
      </c>
      <c r="R139" s="166"/>
      <c r="S139" s="26"/>
      <c r="T139" s="26"/>
    </row>
    <row r="140" spans="1:20" s="28" customFormat="1" ht="61.5" customHeight="1">
      <c r="A140" s="57">
        <v>2</v>
      </c>
      <c r="B140" s="84" t="s">
        <v>676</v>
      </c>
      <c r="C140" s="117">
        <f t="shared" ref="C140:C154" si="18">SUM(D140:G140)</f>
        <v>66</v>
      </c>
      <c r="D140" s="16">
        <v>66</v>
      </c>
      <c r="E140" s="16"/>
      <c r="F140" s="116"/>
      <c r="G140" s="16"/>
      <c r="H140" s="117">
        <f t="shared" si="17"/>
        <v>84</v>
      </c>
      <c r="I140" s="111">
        <v>84</v>
      </c>
      <c r="J140" s="111"/>
      <c r="K140" s="84" t="s">
        <v>204</v>
      </c>
      <c r="L140" s="23" t="s">
        <v>820</v>
      </c>
      <c r="M140" s="57" t="s">
        <v>60</v>
      </c>
      <c r="N140" s="57" t="s">
        <v>821</v>
      </c>
      <c r="O140" s="57">
        <v>2100399</v>
      </c>
      <c r="P140" s="23">
        <v>30399</v>
      </c>
      <c r="Q140" s="23" t="s">
        <v>659</v>
      </c>
      <c r="R140" s="166"/>
      <c r="S140" s="26"/>
      <c r="T140" s="26"/>
    </row>
    <row r="141" spans="1:20" s="1" customFormat="1" ht="42.75" customHeight="1">
      <c r="A141" s="57">
        <v>3</v>
      </c>
      <c r="B141" s="101" t="s">
        <v>884</v>
      </c>
      <c r="C141" s="117">
        <f t="shared" si="18"/>
        <v>5500</v>
      </c>
      <c r="D141" s="45">
        <v>5500</v>
      </c>
      <c r="E141" s="45"/>
      <c r="F141" s="116"/>
      <c r="G141" s="116"/>
      <c r="H141" s="117">
        <f t="shared" si="17"/>
        <v>5000</v>
      </c>
      <c r="I141" s="189">
        <v>5000</v>
      </c>
      <c r="J141" s="189"/>
      <c r="K141" s="96" t="s">
        <v>432</v>
      </c>
      <c r="L141" s="37" t="s">
        <v>885</v>
      </c>
      <c r="M141" s="4" t="s">
        <v>782</v>
      </c>
      <c r="N141" s="4" t="s">
        <v>1</v>
      </c>
      <c r="O141" s="222">
        <v>2109901</v>
      </c>
      <c r="P141" s="223">
        <v>30299</v>
      </c>
      <c r="Q141" s="20" t="s">
        <v>874</v>
      </c>
      <c r="R141" s="108"/>
      <c r="S141" s="224"/>
      <c r="T141" s="49"/>
    </row>
    <row r="142" spans="1:20" s="1" customFormat="1" ht="62.25" customHeight="1">
      <c r="A142" s="57">
        <v>4</v>
      </c>
      <c r="B142" s="84" t="s">
        <v>683</v>
      </c>
      <c r="C142" s="117">
        <f t="shared" si="18"/>
        <v>5311</v>
      </c>
      <c r="D142" s="16">
        <v>5311</v>
      </c>
      <c r="E142" s="16"/>
      <c r="F142" s="116"/>
      <c r="G142" s="16"/>
      <c r="H142" s="117">
        <f t="shared" si="17"/>
        <v>5425</v>
      </c>
      <c r="I142" s="111">
        <v>5425</v>
      </c>
      <c r="J142" s="111"/>
      <c r="K142" s="84" t="s">
        <v>311</v>
      </c>
      <c r="L142" s="23" t="s">
        <v>852</v>
      </c>
      <c r="M142" s="57" t="s">
        <v>59</v>
      </c>
      <c r="N142" s="57" t="s">
        <v>59</v>
      </c>
      <c r="O142" s="62">
        <v>2100502</v>
      </c>
      <c r="P142" s="23">
        <v>30399</v>
      </c>
      <c r="Q142" s="23" t="s">
        <v>659</v>
      </c>
      <c r="R142" s="166"/>
      <c r="S142" s="26"/>
      <c r="T142" s="26"/>
    </row>
    <row r="143" spans="1:20" s="26" customFormat="1" ht="111" customHeight="1">
      <c r="A143" s="57">
        <v>5</v>
      </c>
      <c r="B143" s="84" t="s">
        <v>684</v>
      </c>
      <c r="C143" s="117">
        <f t="shared" si="18"/>
        <v>12922</v>
      </c>
      <c r="D143" s="16">
        <v>2617</v>
      </c>
      <c r="E143" s="16"/>
      <c r="F143" s="116"/>
      <c r="G143" s="16">
        <v>10305</v>
      </c>
      <c r="H143" s="117">
        <f t="shared" si="17"/>
        <v>2232</v>
      </c>
      <c r="I143" s="111">
        <v>2232</v>
      </c>
      <c r="J143" s="111"/>
      <c r="K143" s="84" t="s">
        <v>433</v>
      </c>
      <c r="L143" s="23" t="s">
        <v>853</v>
      </c>
      <c r="M143" s="57" t="s">
        <v>60</v>
      </c>
      <c r="N143" s="57" t="s">
        <v>60</v>
      </c>
      <c r="O143" s="62">
        <v>2100508</v>
      </c>
      <c r="P143" s="23">
        <v>30307</v>
      </c>
      <c r="Q143" s="23" t="s">
        <v>659</v>
      </c>
      <c r="R143" s="166"/>
    </row>
    <row r="144" spans="1:20" s="26" customFormat="1" ht="81.75" customHeight="1">
      <c r="A144" s="57">
        <v>6</v>
      </c>
      <c r="B144" s="84" t="s">
        <v>1055</v>
      </c>
      <c r="C144" s="117">
        <f t="shared" si="18"/>
        <v>6660</v>
      </c>
      <c r="D144" s="16">
        <v>6660</v>
      </c>
      <c r="E144" s="16"/>
      <c r="F144" s="116"/>
      <c r="G144" s="16"/>
      <c r="H144" s="117">
        <f t="shared" si="17"/>
        <v>6660</v>
      </c>
      <c r="I144" s="111">
        <v>6660</v>
      </c>
      <c r="J144" s="111"/>
      <c r="K144" s="84" t="s">
        <v>205</v>
      </c>
      <c r="L144" s="23" t="s">
        <v>854</v>
      </c>
      <c r="M144" s="57" t="s">
        <v>60</v>
      </c>
      <c r="N144" s="57" t="s">
        <v>60</v>
      </c>
      <c r="O144" s="62">
        <v>2100599</v>
      </c>
      <c r="P144" s="23">
        <v>30399</v>
      </c>
      <c r="Q144" s="23" t="s">
        <v>659</v>
      </c>
      <c r="R144" s="166" t="s">
        <v>1056</v>
      </c>
    </row>
    <row r="145" spans="1:20" s="26" customFormat="1" ht="186.75" customHeight="1">
      <c r="A145" s="57">
        <v>7</v>
      </c>
      <c r="B145" s="98" t="s">
        <v>710</v>
      </c>
      <c r="C145" s="117">
        <f t="shared" si="18"/>
        <v>4656</v>
      </c>
      <c r="D145" s="116">
        <v>1620</v>
      </c>
      <c r="E145" s="116"/>
      <c r="F145" s="116"/>
      <c r="G145" s="17">
        <v>3036</v>
      </c>
      <c r="H145" s="117">
        <f t="shared" si="17"/>
        <v>1100</v>
      </c>
      <c r="I145" s="50">
        <v>1100</v>
      </c>
      <c r="J145" s="50"/>
      <c r="K145" s="79" t="s">
        <v>153</v>
      </c>
      <c r="L145" s="34" t="s">
        <v>711</v>
      </c>
      <c r="M145" s="35" t="s">
        <v>709</v>
      </c>
      <c r="N145" s="35" t="s">
        <v>390</v>
      </c>
      <c r="O145" s="35">
        <v>2100717</v>
      </c>
      <c r="P145" s="35">
        <v>30309</v>
      </c>
      <c r="Q145" s="35" t="s">
        <v>694</v>
      </c>
      <c r="R145" s="108"/>
      <c r="S145" s="177"/>
      <c r="T145" s="177"/>
    </row>
    <row r="146" spans="1:20" s="21" customFormat="1" ht="88.5" customHeight="1">
      <c r="A146" s="57">
        <v>8</v>
      </c>
      <c r="B146" s="98" t="s">
        <v>707</v>
      </c>
      <c r="C146" s="117">
        <f t="shared" si="18"/>
        <v>1137</v>
      </c>
      <c r="D146" s="116">
        <v>1137</v>
      </c>
      <c r="E146" s="116"/>
      <c r="F146" s="116"/>
      <c r="G146" s="17"/>
      <c r="H146" s="117">
        <f t="shared" si="17"/>
        <v>1800</v>
      </c>
      <c r="I146" s="50">
        <v>1800</v>
      </c>
      <c r="J146" s="50"/>
      <c r="K146" s="79" t="s">
        <v>312</v>
      </c>
      <c r="L146" s="34" t="s">
        <v>708</v>
      </c>
      <c r="M146" s="35" t="s">
        <v>709</v>
      </c>
      <c r="N146" s="35" t="s">
        <v>390</v>
      </c>
      <c r="O146" s="35">
        <v>2100717</v>
      </c>
      <c r="P146" s="35">
        <v>30309</v>
      </c>
      <c r="Q146" s="35" t="s">
        <v>694</v>
      </c>
      <c r="R146" s="108"/>
      <c r="S146" s="36"/>
      <c r="T146" s="36"/>
    </row>
    <row r="147" spans="1:20" s="22" customFormat="1" ht="67.5" customHeight="1">
      <c r="A147" s="57">
        <v>9</v>
      </c>
      <c r="B147" s="98" t="s">
        <v>712</v>
      </c>
      <c r="C147" s="117">
        <f t="shared" si="18"/>
        <v>208</v>
      </c>
      <c r="D147" s="116">
        <v>72</v>
      </c>
      <c r="E147" s="116"/>
      <c r="F147" s="116">
        <v>0</v>
      </c>
      <c r="G147" s="17">
        <v>136</v>
      </c>
      <c r="H147" s="117">
        <f t="shared" si="17"/>
        <v>72</v>
      </c>
      <c r="I147" s="50">
        <v>72</v>
      </c>
      <c r="J147" s="50"/>
      <c r="K147" s="79" t="s">
        <v>208</v>
      </c>
      <c r="L147" s="34"/>
      <c r="M147" s="35" t="s">
        <v>709</v>
      </c>
      <c r="N147" s="35" t="s">
        <v>390</v>
      </c>
      <c r="O147" s="35">
        <v>2100717</v>
      </c>
      <c r="P147" s="35">
        <v>39999</v>
      </c>
      <c r="Q147" s="35" t="s">
        <v>694</v>
      </c>
      <c r="R147" s="108"/>
      <c r="S147" s="177"/>
      <c r="T147" s="177"/>
    </row>
    <row r="148" spans="1:20" s="171" customFormat="1" ht="50.25" customHeight="1">
      <c r="A148" s="57">
        <v>10</v>
      </c>
      <c r="B148" s="98" t="s">
        <v>713</v>
      </c>
      <c r="C148" s="31">
        <f t="shared" si="18"/>
        <v>549.20000000000005</v>
      </c>
      <c r="D148" s="10">
        <v>400</v>
      </c>
      <c r="E148" s="10"/>
      <c r="F148" s="10"/>
      <c r="G148" s="16">
        <v>149.19999999999999</v>
      </c>
      <c r="H148" s="117">
        <f t="shared" si="17"/>
        <v>470</v>
      </c>
      <c r="I148" s="111">
        <v>470</v>
      </c>
      <c r="J148" s="111"/>
      <c r="K148" s="138" t="s">
        <v>1163</v>
      </c>
      <c r="L148" s="23" t="s">
        <v>888</v>
      </c>
      <c r="M148" s="57" t="s">
        <v>709</v>
      </c>
      <c r="N148" s="57" t="s">
        <v>390</v>
      </c>
      <c r="O148" s="57">
        <v>2100717</v>
      </c>
      <c r="P148" s="57">
        <v>39999</v>
      </c>
      <c r="Q148" s="57" t="s">
        <v>694</v>
      </c>
      <c r="R148" s="166"/>
      <c r="S148" s="211"/>
      <c r="T148" s="211"/>
    </row>
    <row r="149" spans="1:20" s="26" customFormat="1" ht="45" customHeight="1">
      <c r="A149" s="57">
        <v>11</v>
      </c>
      <c r="B149" s="84" t="s">
        <v>855</v>
      </c>
      <c r="C149" s="117">
        <f t="shared" si="18"/>
        <v>180</v>
      </c>
      <c r="D149" s="16">
        <v>180</v>
      </c>
      <c r="E149" s="16"/>
      <c r="F149" s="116"/>
      <c r="G149" s="16"/>
      <c r="H149" s="117">
        <f t="shared" si="17"/>
        <v>180</v>
      </c>
      <c r="I149" s="111">
        <v>180</v>
      </c>
      <c r="J149" s="111"/>
      <c r="K149" s="84" t="s">
        <v>206</v>
      </c>
      <c r="L149" s="23" t="s">
        <v>856</v>
      </c>
      <c r="M149" s="57" t="s">
        <v>685</v>
      </c>
      <c r="N149" s="57" t="s">
        <v>376</v>
      </c>
      <c r="O149" s="57">
        <v>2100209</v>
      </c>
      <c r="P149" s="23">
        <v>30307</v>
      </c>
      <c r="Q149" s="23" t="s">
        <v>659</v>
      </c>
      <c r="R149" s="166"/>
    </row>
    <row r="150" spans="1:20" s="28" customFormat="1" ht="69.75" customHeight="1">
      <c r="A150" s="57">
        <v>12</v>
      </c>
      <c r="B150" s="84" t="s">
        <v>830</v>
      </c>
      <c r="C150" s="117">
        <f t="shared" si="18"/>
        <v>5</v>
      </c>
      <c r="D150" s="16">
        <v>5</v>
      </c>
      <c r="E150" s="16"/>
      <c r="F150" s="116"/>
      <c r="G150" s="16"/>
      <c r="H150" s="117">
        <f t="shared" si="17"/>
        <v>5</v>
      </c>
      <c r="I150" s="111">
        <v>5</v>
      </c>
      <c r="J150" s="111"/>
      <c r="K150" s="84" t="s">
        <v>209</v>
      </c>
      <c r="L150" s="23" t="s">
        <v>831</v>
      </c>
      <c r="M150" s="57" t="s">
        <v>351</v>
      </c>
      <c r="N150" s="57" t="s">
        <v>376</v>
      </c>
      <c r="O150" s="62">
        <v>2100401</v>
      </c>
      <c r="P150" s="23">
        <v>30227</v>
      </c>
      <c r="Q150" s="23" t="s">
        <v>659</v>
      </c>
      <c r="R150" s="166"/>
    </row>
    <row r="151" spans="1:20" s="26" customFormat="1" ht="74.25" customHeight="1">
      <c r="A151" s="57">
        <v>13</v>
      </c>
      <c r="B151" s="84" t="s">
        <v>832</v>
      </c>
      <c r="C151" s="117">
        <f t="shared" si="18"/>
        <v>11770</v>
      </c>
      <c r="D151" s="16">
        <v>2375</v>
      </c>
      <c r="E151" s="16"/>
      <c r="F151" s="116"/>
      <c r="G151" s="16">
        <v>9395</v>
      </c>
      <c r="H151" s="117">
        <f t="shared" si="17"/>
        <v>1932</v>
      </c>
      <c r="I151" s="111">
        <v>1932</v>
      </c>
      <c r="J151" s="111"/>
      <c r="K151" s="84" t="s">
        <v>486</v>
      </c>
      <c r="L151" s="23" t="s">
        <v>833</v>
      </c>
      <c r="M151" s="57" t="s">
        <v>376</v>
      </c>
      <c r="N151" s="57" t="s">
        <v>376</v>
      </c>
      <c r="O151" s="62">
        <v>2100408</v>
      </c>
      <c r="P151" s="23">
        <v>30307</v>
      </c>
      <c r="Q151" s="23" t="s">
        <v>659</v>
      </c>
      <c r="R151" s="166"/>
    </row>
    <row r="152" spans="1:20" s="26" customFormat="1" ht="50.25" customHeight="1">
      <c r="A152" s="57">
        <v>14</v>
      </c>
      <c r="B152" s="84" t="s">
        <v>859</v>
      </c>
      <c r="C152" s="117">
        <f t="shared" si="18"/>
        <v>80</v>
      </c>
      <c r="D152" s="16">
        <v>80</v>
      </c>
      <c r="E152" s="16"/>
      <c r="F152" s="116"/>
      <c r="G152" s="16"/>
      <c r="H152" s="117">
        <f t="shared" si="17"/>
        <v>80</v>
      </c>
      <c r="I152" s="111">
        <v>80</v>
      </c>
      <c r="J152" s="111"/>
      <c r="K152" s="84" t="s">
        <v>1051</v>
      </c>
      <c r="L152" s="23" t="s">
        <v>860</v>
      </c>
      <c r="M152" s="57" t="s">
        <v>376</v>
      </c>
      <c r="N152" s="57" t="s">
        <v>376</v>
      </c>
      <c r="O152" s="57">
        <v>2100499</v>
      </c>
      <c r="P152" s="23">
        <v>30399</v>
      </c>
      <c r="Q152" s="23" t="s">
        <v>659</v>
      </c>
      <c r="R152" s="166"/>
    </row>
    <row r="153" spans="1:20" s="26" customFormat="1" ht="99.75" customHeight="1">
      <c r="A153" s="57">
        <v>15</v>
      </c>
      <c r="B153" s="84" t="s">
        <v>678</v>
      </c>
      <c r="C153" s="117">
        <f t="shared" si="18"/>
        <v>54245</v>
      </c>
      <c r="D153" s="16">
        <v>13877</v>
      </c>
      <c r="E153" s="16"/>
      <c r="F153" s="116"/>
      <c r="G153" s="16">
        <v>40368</v>
      </c>
      <c r="H153" s="117">
        <f t="shared" si="17"/>
        <v>12490</v>
      </c>
      <c r="I153" s="111">
        <v>12490</v>
      </c>
      <c r="J153" s="111"/>
      <c r="K153" s="84" t="s">
        <v>434</v>
      </c>
      <c r="L153" s="23" t="s">
        <v>834</v>
      </c>
      <c r="M153" s="57" t="s">
        <v>376</v>
      </c>
      <c r="N153" s="57" t="s">
        <v>376</v>
      </c>
      <c r="O153" s="62">
        <v>2100506</v>
      </c>
      <c r="P153" s="23">
        <v>30307</v>
      </c>
      <c r="Q153" s="23" t="s">
        <v>659</v>
      </c>
      <c r="R153" s="166"/>
    </row>
    <row r="154" spans="1:20" s="26" customFormat="1" ht="88.5" customHeight="1">
      <c r="A154" s="57">
        <v>16</v>
      </c>
      <c r="B154" s="85" t="s">
        <v>679</v>
      </c>
      <c r="C154" s="117">
        <f t="shared" si="18"/>
        <v>997.3</v>
      </c>
      <c r="D154" s="16">
        <v>997.3</v>
      </c>
      <c r="E154" s="16"/>
      <c r="F154" s="116"/>
      <c r="G154" s="16"/>
      <c r="H154" s="117">
        <f t="shared" si="17"/>
        <v>965</v>
      </c>
      <c r="I154" s="111">
        <v>965</v>
      </c>
      <c r="J154" s="111"/>
      <c r="K154" s="84" t="s">
        <v>207</v>
      </c>
      <c r="L154" s="23" t="s">
        <v>835</v>
      </c>
      <c r="M154" s="57" t="s">
        <v>378</v>
      </c>
      <c r="N154" s="57" t="s">
        <v>378</v>
      </c>
      <c r="O154" s="57">
        <v>2100399</v>
      </c>
      <c r="P154" s="23">
        <v>30399</v>
      </c>
      <c r="Q154" s="23" t="s">
        <v>659</v>
      </c>
      <c r="R154" s="166"/>
    </row>
    <row r="155" spans="1:20" s="26" customFormat="1" ht="49.5" customHeight="1">
      <c r="A155" s="198" t="s">
        <v>123</v>
      </c>
      <c r="B155" s="139" t="s">
        <v>379</v>
      </c>
      <c r="C155" s="117">
        <f>C156+C159</f>
        <v>48020</v>
      </c>
      <c r="D155" s="117">
        <f>D156+D159</f>
        <v>8020</v>
      </c>
      <c r="E155" s="117">
        <f>E156+E159</f>
        <v>0</v>
      </c>
      <c r="F155" s="117">
        <f>F156+F159</f>
        <v>0</v>
      </c>
      <c r="G155" s="117">
        <f>G156+G159</f>
        <v>40000</v>
      </c>
      <c r="H155" s="117">
        <f t="shared" si="17"/>
        <v>8900</v>
      </c>
      <c r="I155" s="205">
        <v>8900</v>
      </c>
      <c r="J155" s="205"/>
      <c r="K155" s="96"/>
      <c r="L155" s="37"/>
      <c r="M155" s="4"/>
      <c r="N155" s="4"/>
      <c r="O155" s="222"/>
      <c r="P155" s="223"/>
      <c r="Q155" s="20"/>
      <c r="R155" s="108"/>
      <c r="S155" s="224"/>
      <c r="T155" s="49"/>
    </row>
    <row r="156" spans="1:20" s="26" customFormat="1" ht="23.45" customHeight="1">
      <c r="A156" s="198" t="s">
        <v>101</v>
      </c>
      <c r="B156" s="139" t="s">
        <v>96</v>
      </c>
      <c r="C156" s="117">
        <f t="shared" ref="C156:J156" si="19">SUM(C157:C158)</f>
        <v>1410</v>
      </c>
      <c r="D156" s="117">
        <f t="shared" si="19"/>
        <v>1410</v>
      </c>
      <c r="E156" s="117">
        <f t="shared" si="19"/>
        <v>0</v>
      </c>
      <c r="F156" s="117">
        <f t="shared" si="19"/>
        <v>0</v>
      </c>
      <c r="G156" s="117">
        <f t="shared" si="19"/>
        <v>0</v>
      </c>
      <c r="H156" s="117">
        <f t="shared" si="17"/>
        <v>0</v>
      </c>
      <c r="I156" s="117">
        <f t="shared" si="19"/>
        <v>0</v>
      </c>
      <c r="J156" s="117">
        <f t="shared" si="19"/>
        <v>0</v>
      </c>
      <c r="K156" s="96"/>
      <c r="L156" s="37"/>
      <c r="M156" s="4"/>
      <c r="N156" s="4"/>
      <c r="O156" s="222"/>
      <c r="P156" s="223"/>
      <c r="Q156" s="20"/>
      <c r="R156" s="108"/>
      <c r="S156" s="224"/>
      <c r="T156" s="49"/>
    </row>
    <row r="157" spans="1:20" s="26" customFormat="1" ht="93" customHeight="1">
      <c r="A157" s="57">
        <v>1</v>
      </c>
      <c r="B157" s="95" t="s">
        <v>401</v>
      </c>
      <c r="C157" s="117">
        <f>SUM(D157:G157)</f>
        <v>300</v>
      </c>
      <c r="D157" s="116">
        <v>300</v>
      </c>
      <c r="E157" s="116"/>
      <c r="F157" s="116"/>
      <c r="G157" s="116"/>
      <c r="H157" s="117">
        <f t="shared" si="17"/>
        <v>0</v>
      </c>
      <c r="I157" s="189"/>
      <c r="J157" s="189"/>
      <c r="K157" s="96" t="s">
        <v>435</v>
      </c>
      <c r="L157" s="37"/>
      <c r="M157" s="4" t="s">
        <v>406</v>
      </c>
      <c r="N157" s="4" t="s">
        <v>407</v>
      </c>
      <c r="O157" s="4">
        <v>2110299</v>
      </c>
      <c r="P157" s="20">
        <v>30299</v>
      </c>
      <c r="Q157" s="20" t="s">
        <v>85</v>
      </c>
      <c r="R157" s="108"/>
      <c r="S157" s="49"/>
      <c r="T157" s="49"/>
    </row>
    <row r="158" spans="1:20" s="28" customFormat="1" ht="90.75" customHeight="1">
      <c r="A158" s="57">
        <v>2</v>
      </c>
      <c r="B158" s="95" t="s">
        <v>498</v>
      </c>
      <c r="C158" s="117">
        <f>SUM(D158:G158)</f>
        <v>1110</v>
      </c>
      <c r="D158" s="116">
        <v>1110</v>
      </c>
      <c r="E158" s="116"/>
      <c r="F158" s="116"/>
      <c r="G158" s="116"/>
      <c r="H158" s="117">
        <f t="shared" si="17"/>
        <v>0</v>
      </c>
      <c r="I158" s="189"/>
      <c r="J158" s="189"/>
      <c r="K158" s="96" t="s">
        <v>27</v>
      </c>
      <c r="L158" s="37"/>
      <c r="M158" s="4" t="s">
        <v>496</v>
      </c>
      <c r="N158" s="4" t="s">
        <v>496</v>
      </c>
      <c r="O158" s="4">
        <v>2111502</v>
      </c>
      <c r="P158" s="20"/>
      <c r="Q158" s="20"/>
      <c r="R158" s="108"/>
      <c r="S158" s="48"/>
      <c r="T158" s="48"/>
    </row>
    <row r="159" spans="1:20" s="26" customFormat="1" ht="33.75" customHeight="1">
      <c r="A159" s="167" t="s">
        <v>97</v>
      </c>
      <c r="B159" s="97" t="s">
        <v>98</v>
      </c>
      <c r="C159" s="117">
        <f>SUM(C160:C161)</f>
        <v>46610</v>
      </c>
      <c r="D159" s="117">
        <f t="shared" ref="D159:J159" si="20">SUM(D160:D161)</f>
        <v>6610</v>
      </c>
      <c r="E159" s="117">
        <f t="shared" si="20"/>
        <v>0</v>
      </c>
      <c r="F159" s="117">
        <f t="shared" si="20"/>
        <v>0</v>
      </c>
      <c r="G159" s="117">
        <f t="shared" si="20"/>
        <v>40000</v>
      </c>
      <c r="H159" s="117">
        <f t="shared" si="17"/>
        <v>8300</v>
      </c>
      <c r="I159" s="117">
        <f t="shared" si="20"/>
        <v>8300</v>
      </c>
      <c r="J159" s="117">
        <f t="shared" si="20"/>
        <v>0</v>
      </c>
      <c r="K159" s="96"/>
      <c r="L159" s="37"/>
      <c r="M159" s="4"/>
      <c r="N159" s="4"/>
      <c r="O159" s="4"/>
      <c r="P159" s="20"/>
      <c r="Q159" s="20"/>
      <c r="R159" s="108"/>
      <c r="S159" s="49"/>
      <c r="T159" s="49"/>
    </row>
    <row r="160" spans="1:20" s="28" customFormat="1" ht="149.25" customHeight="1">
      <c r="A160" s="57">
        <v>1</v>
      </c>
      <c r="B160" s="98" t="s">
        <v>919</v>
      </c>
      <c r="C160" s="117">
        <f>SUM(D160:G160)</f>
        <v>44110</v>
      </c>
      <c r="D160" s="116">
        <v>4110</v>
      </c>
      <c r="E160" s="116"/>
      <c r="F160" s="116"/>
      <c r="G160" s="17">
        <v>40000</v>
      </c>
      <c r="H160" s="117">
        <f t="shared" si="17"/>
        <v>5900</v>
      </c>
      <c r="I160" s="189">
        <v>5900</v>
      </c>
      <c r="J160" s="189"/>
      <c r="K160" s="79" t="s">
        <v>151</v>
      </c>
      <c r="L160" s="34"/>
      <c r="M160" s="35" t="s">
        <v>920</v>
      </c>
      <c r="N160" s="35" t="s">
        <v>920</v>
      </c>
      <c r="O160" s="35">
        <v>2110102</v>
      </c>
      <c r="P160" s="34">
        <v>30299</v>
      </c>
      <c r="Q160" s="20" t="s">
        <v>85</v>
      </c>
      <c r="R160" s="108" t="s">
        <v>921</v>
      </c>
      <c r="S160" s="129"/>
      <c r="T160" s="36"/>
    </row>
    <row r="161" spans="1:20" s="26" customFormat="1" ht="69.75" customHeight="1">
      <c r="A161" s="57">
        <v>2</v>
      </c>
      <c r="B161" s="98" t="s">
        <v>916</v>
      </c>
      <c r="C161" s="117">
        <f>SUM(D161:G161)</f>
        <v>2500</v>
      </c>
      <c r="D161" s="116">
        <v>2500</v>
      </c>
      <c r="E161" s="116"/>
      <c r="F161" s="116"/>
      <c r="G161" s="17"/>
      <c r="H161" s="117">
        <f t="shared" si="17"/>
        <v>2400</v>
      </c>
      <c r="I161" s="50">
        <v>2400</v>
      </c>
      <c r="J161" s="50"/>
      <c r="K161" s="79" t="s">
        <v>210</v>
      </c>
      <c r="L161" s="34"/>
      <c r="M161" s="35" t="s">
        <v>909</v>
      </c>
      <c r="N161" s="35" t="s">
        <v>909</v>
      </c>
      <c r="O161" s="35">
        <v>2111001</v>
      </c>
      <c r="P161" s="34">
        <v>31099</v>
      </c>
      <c r="Q161" s="34" t="s">
        <v>891</v>
      </c>
      <c r="R161" s="108"/>
      <c r="S161" s="129"/>
      <c r="T161" s="36"/>
    </row>
    <row r="162" spans="1:20" s="28" customFormat="1" ht="100.5" customHeight="1">
      <c r="A162" s="198" t="s">
        <v>124</v>
      </c>
      <c r="B162" s="137" t="s">
        <v>111</v>
      </c>
      <c r="C162" s="117">
        <f>C163+C167</f>
        <v>826099.54</v>
      </c>
      <c r="D162" s="117">
        <f>D163+D167</f>
        <v>300314</v>
      </c>
      <c r="E162" s="117">
        <f>E163+E167</f>
        <v>525785.54</v>
      </c>
      <c r="F162" s="117">
        <f>F163+F167</f>
        <v>0</v>
      </c>
      <c r="G162" s="117">
        <f>G163+G167</f>
        <v>0</v>
      </c>
      <c r="H162" s="117">
        <f t="shared" si="17"/>
        <v>959098</v>
      </c>
      <c r="I162" s="193">
        <f>234021+30000</f>
        <v>264021</v>
      </c>
      <c r="J162" s="193">
        <v>695077</v>
      </c>
      <c r="K162" s="79"/>
      <c r="L162" s="34"/>
      <c r="M162" s="35"/>
      <c r="N162" s="35"/>
      <c r="O162" s="35"/>
      <c r="P162" s="34"/>
      <c r="Q162" s="34"/>
      <c r="R162" s="108"/>
      <c r="S162" s="140"/>
      <c r="T162" s="36"/>
    </row>
    <row r="163" spans="1:20" s="26" customFormat="1" ht="27.6" customHeight="1">
      <c r="A163" s="198" t="s">
        <v>101</v>
      </c>
      <c r="B163" s="137" t="s">
        <v>96</v>
      </c>
      <c r="C163" s="117">
        <f t="shared" ref="C163:J163" si="21">SUM(C164:C166)</f>
        <v>19330</v>
      </c>
      <c r="D163" s="117">
        <f t="shared" si="21"/>
        <v>10500</v>
      </c>
      <c r="E163" s="117">
        <f t="shared" si="21"/>
        <v>8830</v>
      </c>
      <c r="F163" s="117">
        <f t="shared" si="21"/>
        <v>0</v>
      </c>
      <c r="G163" s="117">
        <f t="shared" si="21"/>
        <v>0</v>
      </c>
      <c r="H163" s="117">
        <f t="shared" si="17"/>
        <v>0</v>
      </c>
      <c r="I163" s="117">
        <f t="shared" si="21"/>
        <v>0</v>
      </c>
      <c r="J163" s="117">
        <f t="shared" si="21"/>
        <v>0</v>
      </c>
      <c r="K163" s="79"/>
      <c r="L163" s="34"/>
      <c r="M163" s="35"/>
      <c r="N163" s="35"/>
      <c r="O163" s="35"/>
      <c r="P163" s="34"/>
      <c r="Q163" s="34"/>
      <c r="R163" s="108"/>
      <c r="S163" s="140"/>
      <c r="T163" s="36"/>
    </row>
    <row r="164" spans="1:20" s="171" customFormat="1" ht="64.5" customHeight="1">
      <c r="A164" s="57">
        <v>1</v>
      </c>
      <c r="B164" s="98" t="s">
        <v>154</v>
      </c>
      <c r="C164" s="31">
        <f>SUM(D164:G164)</f>
        <v>2000</v>
      </c>
      <c r="D164" s="10">
        <v>2000</v>
      </c>
      <c r="E164" s="10"/>
      <c r="F164" s="10"/>
      <c r="G164" s="16"/>
      <c r="H164" s="117">
        <f t="shared" si="17"/>
        <v>0</v>
      </c>
      <c r="I164" s="111"/>
      <c r="J164" s="111"/>
      <c r="K164" s="84" t="s">
        <v>482</v>
      </c>
      <c r="L164" s="23"/>
      <c r="M164" s="57" t="s">
        <v>267</v>
      </c>
      <c r="N164" s="57" t="s">
        <v>267</v>
      </c>
      <c r="O164" s="57">
        <v>2120399</v>
      </c>
      <c r="P164" s="23">
        <v>39999</v>
      </c>
      <c r="Q164" s="23"/>
      <c r="R164" s="166"/>
      <c r="S164" s="211"/>
      <c r="T164" s="211"/>
    </row>
    <row r="165" spans="1:20" s="170" customFormat="1" ht="40.5" customHeight="1">
      <c r="A165" s="57">
        <v>2</v>
      </c>
      <c r="B165" s="83" t="s">
        <v>53</v>
      </c>
      <c r="C165" s="31">
        <f>SUM(D165:G165)</f>
        <v>8500</v>
      </c>
      <c r="D165" s="10">
        <v>8500</v>
      </c>
      <c r="E165" s="10"/>
      <c r="F165" s="10"/>
      <c r="G165" s="16"/>
      <c r="H165" s="117">
        <f t="shared" si="17"/>
        <v>0</v>
      </c>
      <c r="I165" s="186"/>
      <c r="J165" s="186"/>
      <c r="K165" s="119" t="s">
        <v>28</v>
      </c>
      <c r="L165" s="32"/>
      <c r="M165" s="5" t="s">
        <v>930</v>
      </c>
      <c r="N165" s="5" t="s">
        <v>25</v>
      </c>
      <c r="O165" s="5">
        <v>2120399</v>
      </c>
      <c r="P165" s="2">
        <v>39999</v>
      </c>
      <c r="Q165" s="2" t="s">
        <v>85</v>
      </c>
      <c r="R165" s="166" t="s">
        <v>501</v>
      </c>
    </row>
    <row r="166" spans="1:20" s="181" customFormat="1" ht="31.15" customHeight="1">
      <c r="A166" s="57">
        <v>3</v>
      </c>
      <c r="B166" s="84" t="s">
        <v>1135</v>
      </c>
      <c r="C166" s="178">
        <f>SUM(D166:G166)</f>
        <v>8830</v>
      </c>
      <c r="D166" s="178"/>
      <c r="E166" s="119">
        <v>8830</v>
      </c>
      <c r="F166" s="39"/>
      <c r="G166" s="39"/>
      <c r="H166" s="117">
        <f t="shared" si="17"/>
        <v>0</v>
      </c>
      <c r="I166" s="111"/>
      <c r="J166" s="111"/>
      <c r="K166" s="85" t="s">
        <v>1136</v>
      </c>
      <c r="L166" s="179"/>
      <c r="M166" s="57" t="s">
        <v>518</v>
      </c>
      <c r="N166" s="57" t="s">
        <v>1137</v>
      </c>
      <c r="O166" s="180">
        <v>2120899</v>
      </c>
      <c r="P166" s="84">
        <v>31005</v>
      </c>
      <c r="Q166" s="84" t="s">
        <v>1138</v>
      </c>
      <c r="R166" s="183"/>
    </row>
    <row r="167" spans="1:20" s="48" customFormat="1" ht="32.25" customHeight="1">
      <c r="A167" s="167" t="s">
        <v>97</v>
      </c>
      <c r="B167" s="97" t="s">
        <v>98</v>
      </c>
      <c r="C167" s="117">
        <f>SUM(C168:C198)</f>
        <v>806769.54</v>
      </c>
      <c r="D167" s="117">
        <f>SUM(D168:D198)</f>
        <v>289814</v>
      </c>
      <c r="E167" s="117">
        <f>SUM(E168:E198)</f>
        <v>516955.54</v>
      </c>
      <c r="F167" s="117">
        <f>SUM(F168:F198)</f>
        <v>0</v>
      </c>
      <c r="G167" s="117">
        <f>SUM(G168:G198)</f>
        <v>0</v>
      </c>
      <c r="H167" s="117">
        <f t="shared" si="17"/>
        <v>904296</v>
      </c>
      <c r="I167" s="117">
        <f>SUM(I168:I198)</f>
        <v>220097</v>
      </c>
      <c r="J167" s="117">
        <f>SUM(J168:J198)</f>
        <v>684199</v>
      </c>
      <c r="K167" s="119"/>
      <c r="L167" s="37"/>
      <c r="M167" s="4"/>
      <c r="N167" s="4"/>
      <c r="O167" s="4"/>
      <c r="P167" s="20"/>
      <c r="Q167" s="20"/>
      <c r="R167" s="108"/>
    </row>
    <row r="168" spans="1:20" s="171" customFormat="1" ht="39" customHeight="1">
      <c r="A168" s="57">
        <v>1</v>
      </c>
      <c r="B168" s="98" t="s">
        <v>136</v>
      </c>
      <c r="C168" s="31">
        <f>SUM(D168:G168)</f>
        <v>98500</v>
      </c>
      <c r="D168" s="10">
        <v>77500</v>
      </c>
      <c r="E168" s="10">
        <v>21000</v>
      </c>
      <c r="F168" s="10"/>
      <c r="G168" s="16"/>
      <c r="H168" s="117">
        <f t="shared" si="17"/>
        <v>30000</v>
      </c>
      <c r="I168" s="111">
        <v>30000</v>
      </c>
      <c r="J168" s="111"/>
      <c r="K168" s="84" t="s">
        <v>211</v>
      </c>
      <c r="L168" s="23" t="s">
        <v>934</v>
      </c>
      <c r="M168" s="57" t="s">
        <v>68</v>
      </c>
      <c r="N168" s="57" t="s">
        <v>14</v>
      </c>
      <c r="O168" s="57">
        <v>2120399</v>
      </c>
      <c r="P168" s="23">
        <v>39999</v>
      </c>
      <c r="Q168" s="23" t="s">
        <v>84</v>
      </c>
      <c r="R168" s="166" t="s">
        <v>225</v>
      </c>
      <c r="S168" s="211"/>
      <c r="T168" s="211"/>
    </row>
    <row r="169" spans="1:20" s="26" customFormat="1" ht="124.5" customHeight="1">
      <c r="A169" s="57">
        <v>2</v>
      </c>
      <c r="B169" s="98" t="s">
        <v>926</v>
      </c>
      <c r="C169" s="117">
        <f>SUM(D169:G169)</f>
        <v>60000</v>
      </c>
      <c r="D169" s="116">
        <v>60000</v>
      </c>
      <c r="E169" s="116"/>
      <c r="F169" s="116"/>
      <c r="G169" s="17"/>
      <c r="H169" s="117">
        <f t="shared" si="17"/>
        <v>60000</v>
      </c>
      <c r="I169" s="189">
        <v>60000</v>
      </c>
      <c r="J169" s="189"/>
      <c r="K169" s="91" t="s">
        <v>487</v>
      </c>
      <c r="L169" s="34"/>
      <c r="M169" s="35" t="s">
        <v>519</v>
      </c>
      <c r="N169" s="35" t="s">
        <v>26</v>
      </c>
      <c r="O169" s="35">
        <v>2120399</v>
      </c>
      <c r="P169" s="34">
        <v>31005</v>
      </c>
      <c r="Q169" s="20" t="s">
        <v>85</v>
      </c>
      <c r="R169" s="108"/>
      <c r="S169" s="36"/>
      <c r="T169" s="36"/>
    </row>
    <row r="170" spans="1:20" s="26" customFormat="1" ht="63.75" customHeight="1">
      <c r="A170" s="57">
        <v>3</v>
      </c>
      <c r="B170" s="98" t="s">
        <v>54</v>
      </c>
      <c r="C170" s="117">
        <f t="shared" ref="C170:C198" si="22">SUM(D170:G170)</f>
        <v>15500</v>
      </c>
      <c r="D170" s="116">
        <v>15500</v>
      </c>
      <c r="E170" s="116"/>
      <c r="F170" s="116"/>
      <c r="G170" s="17"/>
      <c r="H170" s="117">
        <f t="shared" si="17"/>
        <v>10000</v>
      </c>
      <c r="I170" s="50">
        <v>10000</v>
      </c>
      <c r="J170" s="50"/>
      <c r="K170" s="79" t="s">
        <v>488</v>
      </c>
      <c r="L170" s="34"/>
      <c r="M170" s="35" t="s">
        <v>520</v>
      </c>
      <c r="N170" s="35" t="s">
        <v>391</v>
      </c>
      <c r="O170" s="35">
        <v>2120399</v>
      </c>
      <c r="P170" s="34">
        <v>31005</v>
      </c>
      <c r="Q170" s="34" t="s">
        <v>891</v>
      </c>
      <c r="R170" s="108"/>
      <c r="S170" s="36"/>
      <c r="T170" s="36"/>
    </row>
    <row r="171" spans="1:20" s="217" customFormat="1" ht="97.5" customHeight="1">
      <c r="A171" s="57">
        <v>4</v>
      </c>
      <c r="B171" s="79" t="s">
        <v>1033</v>
      </c>
      <c r="C171" s="117">
        <f t="shared" si="22"/>
        <v>5000</v>
      </c>
      <c r="D171" s="38">
        <v>5000</v>
      </c>
      <c r="E171" s="17"/>
      <c r="F171" s="116"/>
      <c r="G171" s="17"/>
      <c r="H171" s="117">
        <f t="shared" si="17"/>
        <v>0</v>
      </c>
      <c r="I171" s="188"/>
      <c r="J171" s="188"/>
      <c r="K171" s="79" t="s">
        <v>213</v>
      </c>
      <c r="L171" s="34" t="s">
        <v>1034</v>
      </c>
      <c r="M171" s="24" t="s">
        <v>8</v>
      </c>
      <c r="N171" s="24" t="s">
        <v>7</v>
      </c>
      <c r="O171" s="125">
        <v>2120399</v>
      </c>
      <c r="P171" s="25">
        <v>31001</v>
      </c>
      <c r="Q171" s="25" t="s">
        <v>887</v>
      </c>
      <c r="R171" s="108"/>
      <c r="S171" s="26"/>
      <c r="T171" s="26"/>
    </row>
    <row r="172" spans="1:20" s="26" customFormat="1" ht="62.25" customHeight="1">
      <c r="A172" s="57">
        <v>5</v>
      </c>
      <c r="B172" s="95" t="s">
        <v>878</v>
      </c>
      <c r="C172" s="117">
        <f t="shared" si="22"/>
        <v>50000</v>
      </c>
      <c r="D172" s="45">
        <v>50000</v>
      </c>
      <c r="E172" s="45"/>
      <c r="F172" s="116"/>
      <c r="G172" s="116"/>
      <c r="H172" s="117">
        <f t="shared" si="17"/>
        <v>50000</v>
      </c>
      <c r="I172" s="189">
        <v>50000</v>
      </c>
      <c r="J172" s="189"/>
      <c r="K172" s="96" t="s">
        <v>214</v>
      </c>
      <c r="L172" s="37" t="s">
        <v>879</v>
      </c>
      <c r="M172" s="4" t="s">
        <v>880</v>
      </c>
      <c r="N172" s="4" t="s">
        <v>1</v>
      </c>
      <c r="O172" s="126">
        <v>2120399</v>
      </c>
      <c r="P172" s="20" t="s">
        <v>881</v>
      </c>
      <c r="Q172" s="20" t="s">
        <v>874</v>
      </c>
      <c r="R172" s="108"/>
      <c r="S172" s="49"/>
      <c r="T172" s="49"/>
    </row>
    <row r="173" spans="1:20" s="26" customFormat="1" ht="74.25" customHeight="1">
      <c r="A173" s="57">
        <v>6</v>
      </c>
      <c r="B173" s="98" t="s">
        <v>901</v>
      </c>
      <c r="C173" s="117">
        <f t="shared" si="22"/>
        <v>1350</v>
      </c>
      <c r="D173" s="116">
        <v>1350</v>
      </c>
      <c r="E173" s="116"/>
      <c r="F173" s="116"/>
      <c r="G173" s="17"/>
      <c r="H173" s="117">
        <f t="shared" si="17"/>
        <v>914</v>
      </c>
      <c r="I173" s="50">
        <v>914</v>
      </c>
      <c r="J173" s="50"/>
      <c r="K173" s="79" t="s">
        <v>215</v>
      </c>
      <c r="L173" s="34"/>
      <c r="M173" s="35" t="s">
        <v>353</v>
      </c>
      <c r="N173" s="35" t="s">
        <v>352</v>
      </c>
      <c r="O173" s="35">
        <v>2120399</v>
      </c>
      <c r="P173" s="34" t="s">
        <v>693</v>
      </c>
      <c r="Q173" s="34" t="s">
        <v>891</v>
      </c>
      <c r="R173" s="108" t="s">
        <v>892</v>
      </c>
      <c r="S173" s="36"/>
      <c r="T173" s="36"/>
    </row>
    <row r="174" spans="1:20" s="110" customFormat="1" ht="98.25" customHeight="1">
      <c r="A174" s="57">
        <v>7</v>
      </c>
      <c r="B174" s="98" t="s">
        <v>421</v>
      </c>
      <c r="C174" s="31">
        <f t="shared" si="22"/>
        <v>11662</v>
      </c>
      <c r="D174" s="10">
        <v>11662</v>
      </c>
      <c r="E174" s="10"/>
      <c r="F174" s="10"/>
      <c r="G174" s="10"/>
      <c r="H174" s="117">
        <f t="shared" si="17"/>
        <v>10530</v>
      </c>
      <c r="I174" s="71">
        <v>10530</v>
      </c>
      <c r="J174" s="71"/>
      <c r="K174" s="84" t="s">
        <v>216</v>
      </c>
      <c r="L174" s="169"/>
      <c r="M174" s="64" t="s">
        <v>890</v>
      </c>
      <c r="N174" s="64" t="s">
        <v>890</v>
      </c>
      <c r="O174" s="64">
        <v>2120399</v>
      </c>
      <c r="P174" s="169" t="s">
        <v>693</v>
      </c>
      <c r="Q174" s="169" t="s">
        <v>891</v>
      </c>
      <c r="R174" s="166" t="s">
        <v>500</v>
      </c>
      <c r="S174" s="170"/>
      <c r="T174" s="170"/>
    </row>
    <row r="175" spans="1:20" s="171" customFormat="1" ht="57.75" customHeight="1">
      <c r="A175" s="57">
        <v>8</v>
      </c>
      <c r="B175" s="98" t="s">
        <v>419</v>
      </c>
      <c r="C175" s="31">
        <f t="shared" si="22"/>
        <v>5828</v>
      </c>
      <c r="D175" s="10">
        <v>5828</v>
      </c>
      <c r="E175" s="10"/>
      <c r="F175" s="10"/>
      <c r="G175" s="16"/>
      <c r="H175" s="117">
        <f t="shared" si="17"/>
        <v>350</v>
      </c>
      <c r="I175" s="111">
        <v>350</v>
      </c>
      <c r="J175" s="111"/>
      <c r="K175" s="84" t="s">
        <v>73</v>
      </c>
      <c r="L175" s="23"/>
      <c r="M175" s="57" t="s">
        <v>922</v>
      </c>
      <c r="N175" s="57" t="s">
        <v>17</v>
      </c>
      <c r="O175" s="57">
        <v>2120399</v>
      </c>
      <c r="P175" s="23">
        <v>31099</v>
      </c>
      <c r="Q175" s="23" t="s">
        <v>891</v>
      </c>
      <c r="R175" s="166" t="s">
        <v>923</v>
      </c>
      <c r="S175" s="68"/>
      <c r="T175" s="68"/>
    </row>
    <row r="176" spans="1:20" s="36" customFormat="1" ht="42" customHeight="1">
      <c r="A176" s="57">
        <v>9</v>
      </c>
      <c r="B176" s="98" t="s">
        <v>420</v>
      </c>
      <c r="C176" s="117">
        <f t="shared" si="22"/>
        <v>4200</v>
      </c>
      <c r="D176" s="116">
        <v>4200</v>
      </c>
      <c r="E176" s="116"/>
      <c r="F176" s="116"/>
      <c r="G176" s="17"/>
      <c r="H176" s="117">
        <f t="shared" si="17"/>
        <v>8625</v>
      </c>
      <c r="I176" s="50">
        <v>8625</v>
      </c>
      <c r="J176" s="50"/>
      <c r="K176" s="79" t="s">
        <v>217</v>
      </c>
      <c r="L176" s="34"/>
      <c r="M176" s="35" t="s">
        <v>922</v>
      </c>
      <c r="N176" s="35" t="s">
        <v>890</v>
      </c>
      <c r="O176" s="35">
        <v>2120399</v>
      </c>
      <c r="P176" s="34"/>
      <c r="Q176" s="34" t="s">
        <v>891</v>
      </c>
      <c r="R176" s="108"/>
    </row>
    <row r="177" spans="1:20" s="36" customFormat="1" ht="63" customHeight="1">
      <c r="A177" s="57">
        <v>10</v>
      </c>
      <c r="B177" s="98" t="s">
        <v>910</v>
      </c>
      <c r="C177" s="117">
        <f t="shared" si="22"/>
        <v>3600</v>
      </c>
      <c r="D177" s="116">
        <v>3600</v>
      </c>
      <c r="E177" s="116"/>
      <c r="F177" s="116"/>
      <c r="G177" s="17"/>
      <c r="H177" s="117">
        <f t="shared" si="17"/>
        <v>2340</v>
      </c>
      <c r="I177" s="50">
        <v>2340</v>
      </c>
      <c r="J177" s="50"/>
      <c r="K177" s="79" t="s">
        <v>218</v>
      </c>
      <c r="L177" s="34"/>
      <c r="M177" s="35" t="s">
        <v>911</v>
      </c>
      <c r="N177" s="35" t="s">
        <v>890</v>
      </c>
      <c r="O177" s="35">
        <v>2120399</v>
      </c>
      <c r="P177" s="34">
        <v>30401</v>
      </c>
      <c r="Q177" s="34" t="s">
        <v>891</v>
      </c>
      <c r="R177" s="108"/>
    </row>
    <row r="178" spans="1:20" s="36" customFormat="1" ht="75.75" customHeight="1">
      <c r="A178" s="57">
        <v>11</v>
      </c>
      <c r="B178" s="98" t="s">
        <v>899</v>
      </c>
      <c r="C178" s="117">
        <f t="shared" si="22"/>
        <v>25000</v>
      </c>
      <c r="D178" s="116">
        <v>25000</v>
      </c>
      <c r="E178" s="116"/>
      <c r="F178" s="116"/>
      <c r="G178" s="17"/>
      <c r="H178" s="117">
        <f t="shared" si="17"/>
        <v>23402</v>
      </c>
      <c r="I178" s="50">
        <v>23402</v>
      </c>
      <c r="J178" s="50"/>
      <c r="K178" s="79" t="s">
        <v>29</v>
      </c>
      <c r="L178" s="34"/>
      <c r="M178" s="35" t="s">
        <v>900</v>
      </c>
      <c r="N178" s="35" t="s">
        <v>30</v>
      </c>
      <c r="O178" s="35">
        <v>2120399</v>
      </c>
      <c r="P178" s="34">
        <v>39999</v>
      </c>
      <c r="Q178" s="34" t="s">
        <v>891</v>
      </c>
      <c r="R178" s="108" t="s">
        <v>892</v>
      </c>
    </row>
    <row r="179" spans="1:20" s="36" customFormat="1" ht="62.25" customHeight="1">
      <c r="A179" s="57">
        <v>12</v>
      </c>
      <c r="B179" s="98" t="s">
        <v>897</v>
      </c>
      <c r="C179" s="117">
        <f t="shared" si="22"/>
        <v>4674</v>
      </c>
      <c r="D179" s="116">
        <v>4674</v>
      </c>
      <c r="E179" s="116"/>
      <c r="F179" s="116"/>
      <c r="G179" s="17"/>
      <c r="H179" s="117">
        <f t="shared" si="17"/>
        <v>4674</v>
      </c>
      <c r="I179" s="50">
        <v>4674</v>
      </c>
      <c r="J179" s="50"/>
      <c r="K179" s="79" t="s">
        <v>23</v>
      </c>
      <c r="L179" s="34"/>
      <c r="M179" s="35" t="s">
        <v>898</v>
      </c>
      <c r="N179" s="35" t="s">
        <v>896</v>
      </c>
      <c r="O179" s="35">
        <v>2120399</v>
      </c>
      <c r="P179" s="34">
        <v>30299</v>
      </c>
      <c r="Q179" s="34" t="s">
        <v>891</v>
      </c>
      <c r="R179" s="108" t="s">
        <v>892</v>
      </c>
    </row>
    <row r="180" spans="1:20" s="36" customFormat="1" ht="73.5" customHeight="1">
      <c r="A180" s="57">
        <v>13</v>
      </c>
      <c r="B180" s="98" t="s">
        <v>894</v>
      </c>
      <c r="C180" s="117">
        <f t="shared" si="22"/>
        <v>1800</v>
      </c>
      <c r="D180" s="116">
        <v>1800</v>
      </c>
      <c r="E180" s="116"/>
      <c r="F180" s="116"/>
      <c r="G180" s="17"/>
      <c r="H180" s="117">
        <f t="shared" si="17"/>
        <v>1400</v>
      </c>
      <c r="I180" s="50">
        <v>1400</v>
      </c>
      <c r="J180" s="50"/>
      <c r="K180" s="79" t="s">
        <v>219</v>
      </c>
      <c r="L180" s="34"/>
      <c r="M180" s="35" t="s">
        <v>895</v>
      </c>
      <c r="N180" s="35" t="s">
        <v>896</v>
      </c>
      <c r="O180" s="35">
        <v>2120399</v>
      </c>
      <c r="P180" s="34">
        <v>30299</v>
      </c>
      <c r="Q180" s="34" t="s">
        <v>891</v>
      </c>
      <c r="R180" s="108" t="s">
        <v>892</v>
      </c>
    </row>
    <row r="181" spans="1:20" s="217" customFormat="1" ht="76.5" customHeight="1">
      <c r="A181" s="57">
        <v>14</v>
      </c>
      <c r="B181" s="98" t="s">
        <v>906</v>
      </c>
      <c r="C181" s="117">
        <f t="shared" si="22"/>
        <v>9000</v>
      </c>
      <c r="D181" s="116">
        <v>9000</v>
      </c>
      <c r="E181" s="116"/>
      <c r="F181" s="116"/>
      <c r="G181" s="17"/>
      <c r="H181" s="117">
        <f t="shared" si="17"/>
        <v>7000</v>
      </c>
      <c r="I181" s="50">
        <v>7000</v>
      </c>
      <c r="J181" s="50"/>
      <c r="K181" s="79" t="s">
        <v>220</v>
      </c>
      <c r="L181" s="34"/>
      <c r="M181" s="35" t="s">
        <v>354</v>
      </c>
      <c r="N181" s="35" t="s">
        <v>907</v>
      </c>
      <c r="O181" s="35">
        <v>2120399</v>
      </c>
      <c r="P181" s="34">
        <v>30401</v>
      </c>
      <c r="Q181" s="34" t="s">
        <v>891</v>
      </c>
      <c r="R181" s="108"/>
      <c r="S181" s="36"/>
      <c r="T181" s="36"/>
    </row>
    <row r="182" spans="1:20" s="90" customFormat="1" ht="65.25" customHeight="1">
      <c r="A182" s="57">
        <v>15</v>
      </c>
      <c r="B182" s="79" t="s">
        <v>301</v>
      </c>
      <c r="C182" s="117">
        <f>SUM(D182:G182)</f>
        <v>8000</v>
      </c>
      <c r="D182" s="165">
        <v>8000</v>
      </c>
      <c r="E182" s="131"/>
      <c r="F182" s="120"/>
      <c r="G182" s="120"/>
      <c r="H182" s="117">
        <f>I182+J182</f>
        <v>8000</v>
      </c>
      <c r="I182" s="50">
        <v>3900</v>
      </c>
      <c r="J182" s="50">
        <v>4100</v>
      </c>
      <c r="K182" s="92" t="s">
        <v>299</v>
      </c>
      <c r="L182" s="225"/>
      <c r="M182" s="35" t="s">
        <v>297</v>
      </c>
      <c r="N182" s="35" t="s">
        <v>298</v>
      </c>
      <c r="O182" s="133">
        <v>2120399</v>
      </c>
      <c r="P182" s="34">
        <v>30401</v>
      </c>
      <c r="Q182" s="79" t="s">
        <v>300</v>
      </c>
      <c r="R182" s="92" t="s">
        <v>304</v>
      </c>
    </row>
    <row r="183" spans="1:20" s="36" customFormat="1" ht="40.5" customHeight="1">
      <c r="A183" s="57">
        <v>16</v>
      </c>
      <c r="B183" s="98" t="s">
        <v>902</v>
      </c>
      <c r="C183" s="117">
        <f t="shared" si="22"/>
        <v>1000</v>
      </c>
      <c r="D183" s="116">
        <v>1000</v>
      </c>
      <c r="E183" s="116"/>
      <c r="F183" s="116"/>
      <c r="G183" s="17"/>
      <c r="H183" s="117">
        <f t="shared" si="17"/>
        <v>1000</v>
      </c>
      <c r="I183" s="50">
        <v>1000</v>
      </c>
      <c r="J183" s="50"/>
      <c r="K183" s="79" t="s">
        <v>221</v>
      </c>
      <c r="L183" s="34"/>
      <c r="M183" s="35" t="s">
        <v>903</v>
      </c>
      <c r="N183" s="35" t="s">
        <v>903</v>
      </c>
      <c r="O183" s="35">
        <v>2120399</v>
      </c>
      <c r="P183" s="34">
        <v>39999</v>
      </c>
      <c r="Q183" s="34" t="s">
        <v>891</v>
      </c>
      <c r="R183" s="108" t="s">
        <v>16</v>
      </c>
    </row>
    <row r="184" spans="1:20" s="1" customFormat="1" ht="58.5" customHeight="1">
      <c r="A184" s="57">
        <v>17</v>
      </c>
      <c r="B184" s="98" t="s">
        <v>904</v>
      </c>
      <c r="C184" s="117">
        <f t="shared" si="22"/>
        <v>4775</v>
      </c>
      <c r="D184" s="116">
        <v>4775</v>
      </c>
      <c r="E184" s="116"/>
      <c r="F184" s="116"/>
      <c r="G184" s="17"/>
      <c r="H184" s="117">
        <f t="shared" si="17"/>
        <v>5000</v>
      </c>
      <c r="I184" s="50">
        <v>5000</v>
      </c>
      <c r="J184" s="50"/>
      <c r="K184" s="79" t="s">
        <v>279</v>
      </c>
      <c r="L184" s="34"/>
      <c r="M184" s="35" t="s">
        <v>1156</v>
      </c>
      <c r="N184" s="35" t="s">
        <v>905</v>
      </c>
      <c r="O184" s="35">
        <v>2129999</v>
      </c>
      <c r="P184" s="34">
        <v>30499</v>
      </c>
      <c r="Q184" s="34" t="s">
        <v>891</v>
      </c>
      <c r="R184" s="108"/>
      <c r="S184" s="36"/>
      <c r="T184" s="36"/>
    </row>
    <row r="185" spans="1:20" s="1" customFormat="1" ht="50.25" customHeight="1">
      <c r="A185" s="57">
        <v>18</v>
      </c>
      <c r="B185" s="98" t="s">
        <v>927</v>
      </c>
      <c r="C185" s="117">
        <f t="shared" si="22"/>
        <v>925</v>
      </c>
      <c r="D185" s="116">
        <v>925</v>
      </c>
      <c r="E185" s="116"/>
      <c r="F185" s="116"/>
      <c r="G185" s="17"/>
      <c r="H185" s="117">
        <f t="shared" si="17"/>
        <v>962</v>
      </c>
      <c r="I185" s="50">
        <v>962</v>
      </c>
      <c r="J185" s="50"/>
      <c r="K185" s="79" t="s">
        <v>222</v>
      </c>
      <c r="L185" s="34"/>
      <c r="M185" s="35" t="s">
        <v>928</v>
      </c>
      <c r="N185" s="35" t="s">
        <v>905</v>
      </c>
      <c r="O185" s="35">
        <v>2129999</v>
      </c>
      <c r="P185" s="34">
        <v>30499</v>
      </c>
      <c r="Q185" s="34" t="s">
        <v>891</v>
      </c>
      <c r="R185" s="108"/>
      <c r="S185" s="36"/>
      <c r="T185" s="36"/>
    </row>
    <row r="186" spans="1:20" s="90" customFormat="1" ht="45" customHeight="1">
      <c r="A186" s="57">
        <v>19</v>
      </c>
      <c r="B186" s="98" t="s">
        <v>11</v>
      </c>
      <c r="C186" s="117">
        <f t="shared" si="22"/>
        <v>515</v>
      </c>
      <c r="D186" s="160"/>
      <c r="E186" s="60">
        <v>515</v>
      </c>
      <c r="F186" s="60"/>
      <c r="G186" s="60"/>
      <c r="H186" s="117">
        <f t="shared" si="17"/>
        <v>700</v>
      </c>
      <c r="I186" s="50"/>
      <c r="J186" s="50">
        <v>700</v>
      </c>
      <c r="K186" s="92" t="s">
        <v>223</v>
      </c>
      <c r="L186" s="92" t="s">
        <v>1159</v>
      </c>
      <c r="M186" s="35" t="s">
        <v>427</v>
      </c>
      <c r="N186" s="35" t="s">
        <v>427</v>
      </c>
      <c r="O186" s="35">
        <v>2120701</v>
      </c>
      <c r="P186" s="92">
        <v>30901</v>
      </c>
      <c r="Q186" s="92" t="s">
        <v>933</v>
      </c>
      <c r="R186" s="92"/>
    </row>
    <row r="187" spans="1:20" s="90" customFormat="1" ht="38.25" customHeight="1">
      <c r="A187" s="57">
        <v>20</v>
      </c>
      <c r="B187" s="79" t="s">
        <v>1141</v>
      </c>
      <c r="C187" s="117">
        <f>SUM(D187:G187)</f>
        <v>2000</v>
      </c>
      <c r="D187" s="163"/>
      <c r="E187" s="165">
        <v>2000</v>
      </c>
      <c r="F187" s="120"/>
      <c r="G187" s="120"/>
      <c r="H187" s="117">
        <f t="shared" si="17"/>
        <v>1880</v>
      </c>
      <c r="I187" s="50"/>
      <c r="J187" s="50">
        <v>1880</v>
      </c>
      <c r="K187" s="92" t="s">
        <v>1151</v>
      </c>
      <c r="L187" s="144"/>
      <c r="M187" s="35" t="s">
        <v>1142</v>
      </c>
      <c r="N187" s="35" t="s">
        <v>1134</v>
      </c>
      <c r="O187" s="133">
        <v>2120901</v>
      </c>
      <c r="P187" s="79">
        <v>31099</v>
      </c>
      <c r="Q187" s="79" t="s">
        <v>1138</v>
      </c>
      <c r="R187" s="226"/>
    </row>
    <row r="188" spans="1:20" s="90" customFormat="1" ht="69.75" customHeight="1">
      <c r="A188" s="57">
        <v>21</v>
      </c>
      <c r="B188" s="79" t="s">
        <v>1139</v>
      </c>
      <c r="C188" s="117">
        <f>SUM(D188:G188)</f>
        <v>500</v>
      </c>
      <c r="D188" s="163"/>
      <c r="E188" s="165">
        <v>500</v>
      </c>
      <c r="F188" s="120"/>
      <c r="G188" s="120"/>
      <c r="H188" s="117">
        <f t="shared" si="17"/>
        <v>1500</v>
      </c>
      <c r="I188" s="50"/>
      <c r="J188" s="50">
        <v>1500</v>
      </c>
      <c r="K188" s="92" t="s">
        <v>31</v>
      </c>
      <c r="L188" s="144"/>
      <c r="M188" s="35" t="s">
        <v>1140</v>
      </c>
      <c r="N188" s="35" t="s">
        <v>1140</v>
      </c>
      <c r="O188" s="133">
        <v>2121399</v>
      </c>
      <c r="P188" s="79">
        <v>39999</v>
      </c>
      <c r="Q188" s="79" t="s">
        <v>1138</v>
      </c>
      <c r="R188" s="226"/>
    </row>
    <row r="189" spans="1:20" s="90" customFormat="1" ht="53.25" customHeight="1">
      <c r="A189" s="57">
        <v>22</v>
      </c>
      <c r="B189" s="79" t="s">
        <v>1127</v>
      </c>
      <c r="C189" s="117">
        <f t="shared" si="22"/>
        <v>4000</v>
      </c>
      <c r="D189" s="163"/>
      <c r="E189" s="131">
        <v>4000</v>
      </c>
      <c r="F189" s="120"/>
      <c r="G189" s="120"/>
      <c r="H189" s="117">
        <f t="shared" si="17"/>
        <v>8000</v>
      </c>
      <c r="I189" s="50"/>
      <c r="J189" s="50">
        <v>8000</v>
      </c>
      <c r="K189" s="92" t="s">
        <v>1153</v>
      </c>
      <c r="L189" s="144"/>
      <c r="M189" s="35" t="s">
        <v>1128</v>
      </c>
      <c r="N189" s="35" t="s">
        <v>1128</v>
      </c>
      <c r="O189" s="133">
        <v>2120899</v>
      </c>
      <c r="P189" s="79" t="s">
        <v>1126</v>
      </c>
      <c r="Q189" s="79" t="s">
        <v>1129</v>
      </c>
      <c r="R189" s="166" t="s">
        <v>226</v>
      </c>
    </row>
    <row r="190" spans="1:20" s="181" customFormat="1" ht="51" customHeight="1">
      <c r="A190" s="57">
        <v>23</v>
      </c>
      <c r="B190" s="84" t="s">
        <v>1116</v>
      </c>
      <c r="C190" s="31">
        <f t="shared" si="22"/>
        <v>110000</v>
      </c>
      <c r="D190" s="227"/>
      <c r="E190" s="119">
        <v>110000</v>
      </c>
      <c r="F190" s="39"/>
      <c r="G190" s="39"/>
      <c r="H190" s="117">
        <f t="shared" si="17"/>
        <v>180000</v>
      </c>
      <c r="I190" s="111"/>
      <c r="J190" s="111">
        <v>180000</v>
      </c>
      <c r="K190" s="85" t="s">
        <v>398</v>
      </c>
      <c r="L190" s="179"/>
      <c r="M190" s="57" t="s">
        <v>517</v>
      </c>
      <c r="N190" s="57" t="s">
        <v>280</v>
      </c>
      <c r="O190" s="180">
        <v>2120802</v>
      </c>
      <c r="P190" s="84">
        <v>31012</v>
      </c>
      <c r="Q190" s="84" t="s">
        <v>1118</v>
      </c>
      <c r="R190" s="166" t="s">
        <v>226</v>
      </c>
    </row>
    <row r="191" spans="1:20" s="90" customFormat="1" ht="34.5" customHeight="1">
      <c r="A191" s="57">
        <v>24</v>
      </c>
      <c r="B191" s="79" t="s">
        <v>1121</v>
      </c>
      <c r="C191" s="117">
        <f t="shared" si="22"/>
        <v>2000</v>
      </c>
      <c r="D191" s="163"/>
      <c r="E191" s="131">
        <v>2000</v>
      </c>
      <c r="F191" s="120"/>
      <c r="G191" s="120"/>
      <c r="H191" s="117">
        <f t="shared" si="17"/>
        <v>2000</v>
      </c>
      <c r="I191" s="50"/>
      <c r="J191" s="50">
        <v>2000</v>
      </c>
      <c r="K191" s="92" t="s">
        <v>1146</v>
      </c>
      <c r="L191" s="144"/>
      <c r="M191" s="35" t="s">
        <v>1117</v>
      </c>
      <c r="N191" s="35" t="s">
        <v>1117</v>
      </c>
      <c r="O191" s="133">
        <v>2120806</v>
      </c>
      <c r="P191" s="79">
        <v>39999</v>
      </c>
      <c r="Q191" s="79" t="s">
        <v>1122</v>
      </c>
      <c r="R191" s="166" t="s">
        <v>226</v>
      </c>
    </row>
    <row r="192" spans="1:20" s="90" customFormat="1" ht="51.75" customHeight="1">
      <c r="A192" s="57">
        <v>25</v>
      </c>
      <c r="B192" s="79" t="s">
        <v>1149</v>
      </c>
      <c r="C192" s="117">
        <f t="shared" si="22"/>
        <v>25000</v>
      </c>
      <c r="D192" s="163"/>
      <c r="E192" s="131">
        <v>25000</v>
      </c>
      <c r="F192" s="120"/>
      <c r="G192" s="120"/>
      <c r="H192" s="117">
        <f t="shared" si="17"/>
        <v>33000</v>
      </c>
      <c r="I192" s="50"/>
      <c r="J192" s="50">
        <v>33000</v>
      </c>
      <c r="K192" s="92" t="s">
        <v>1150</v>
      </c>
      <c r="L192" s="144"/>
      <c r="M192" s="35" t="s">
        <v>1130</v>
      </c>
      <c r="N192" s="35" t="s">
        <v>1130</v>
      </c>
      <c r="O192" s="133">
        <v>2121001</v>
      </c>
      <c r="P192" s="79">
        <v>31009</v>
      </c>
      <c r="Q192" s="79" t="s">
        <v>1131</v>
      </c>
      <c r="R192" s="166" t="s">
        <v>226</v>
      </c>
    </row>
    <row r="193" spans="1:20" s="90" customFormat="1" ht="33.75" customHeight="1">
      <c r="A193" s="57">
        <v>26</v>
      </c>
      <c r="B193" s="79" t="s">
        <v>1132</v>
      </c>
      <c r="C193" s="117">
        <f t="shared" si="22"/>
        <v>2500</v>
      </c>
      <c r="D193" s="163"/>
      <c r="E193" s="131">
        <v>2500</v>
      </c>
      <c r="F193" s="120"/>
      <c r="G193" s="120"/>
      <c r="H193" s="117">
        <f t="shared" si="17"/>
        <v>4500</v>
      </c>
      <c r="I193" s="50"/>
      <c r="J193" s="50">
        <v>4500</v>
      </c>
      <c r="K193" s="92" t="s">
        <v>224</v>
      </c>
      <c r="L193" s="144"/>
      <c r="M193" s="35" t="s">
        <v>1133</v>
      </c>
      <c r="N193" s="35" t="s">
        <v>1133</v>
      </c>
      <c r="O193" s="133">
        <v>2121100</v>
      </c>
      <c r="P193" s="79">
        <v>31005</v>
      </c>
      <c r="Q193" s="79" t="s">
        <v>1129</v>
      </c>
      <c r="R193" s="166" t="s">
        <v>226</v>
      </c>
    </row>
    <row r="194" spans="1:20" s="90" customFormat="1" ht="31.5" customHeight="1">
      <c r="A194" s="57">
        <v>27</v>
      </c>
      <c r="B194" s="79" t="s">
        <v>1113</v>
      </c>
      <c r="C194" s="117">
        <f t="shared" si="22"/>
        <v>286500</v>
      </c>
      <c r="D194" s="163"/>
      <c r="E194" s="131">
        <v>286500</v>
      </c>
      <c r="F194" s="120"/>
      <c r="G194" s="120"/>
      <c r="H194" s="117">
        <f t="shared" si="17"/>
        <v>370000</v>
      </c>
      <c r="I194" s="50"/>
      <c r="J194" s="50">
        <v>370000</v>
      </c>
      <c r="K194" s="92" t="s">
        <v>1114</v>
      </c>
      <c r="L194" s="144"/>
      <c r="M194" s="35" t="s">
        <v>515</v>
      </c>
      <c r="N194" s="35" t="s">
        <v>516</v>
      </c>
      <c r="O194" s="228">
        <v>2120801</v>
      </c>
      <c r="P194" s="79">
        <v>31009</v>
      </c>
      <c r="Q194" s="79" t="s">
        <v>1115</v>
      </c>
      <c r="R194" s="166" t="s">
        <v>226</v>
      </c>
    </row>
    <row r="195" spans="1:20" s="90" customFormat="1" ht="45" customHeight="1">
      <c r="A195" s="57">
        <v>28</v>
      </c>
      <c r="B195" s="79" t="s">
        <v>1125</v>
      </c>
      <c r="C195" s="117">
        <f t="shared" si="22"/>
        <v>5000</v>
      </c>
      <c r="D195" s="163"/>
      <c r="E195" s="131">
        <v>5000</v>
      </c>
      <c r="F195" s="120"/>
      <c r="G195" s="120"/>
      <c r="H195" s="117">
        <f t="shared" si="17"/>
        <v>13000</v>
      </c>
      <c r="I195" s="50"/>
      <c r="J195" s="50">
        <v>13000</v>
      </c>
      <c r="K195" s="92" t="s">
        <v>1148</v>
      </c>
      <c r="L195" s="144"/>
      <c r="M195" s="35" t="s">
        <v>32</v>
      </c>
      <c r="N195" s="35" t="s">
        <v>425</v>
      </c>
      <c r="O195" s="133">
        <v>2120809</v>
      </c>
      <c r="P195" s="79" t="s">
        <v>1126</v>
      </c>
      <c r="Q195" s="79" t="s">
        <v>1118</v>
      </c>
      <c r="R195" s="166" t="s">
        <v>226</v>
      </c>
    </row>
    <row r="196" spans="1:20" s="90" customFormat="1" ht="28.5" customHeight="1">
      <c r="A196" s="57">
        <v>29</v>
      </c>
      <c r="B196" s="79" t="s">
        <v>1119</v>
      </c>
      <c r="C196" s="117">
        <f t="shared" si="22"/>
        <v>5000</v>
      </c>
      <c r="D196" s="163"/>
      <c r="E196" s="131">
        <v>5000</v>
      </c>
      <c r="F196" s="120"/>
      <c r="G196" s="120"/>
      <c r="H196" s="117">
        <f t="shared" si="17"/>
        <v>5000</v>
      </c>
      <c r="I196" s="50"/>
      <c r="J196" s="50">
        <v>5000</v>
      </c>
      <c r="K196" s="92" t="s">
        <v>1120</v>
      </c>
      <c r="L196" s="144"/>
      <c r="M196" s="35" t="s">
        <v>334</v>
      </c>
      <c r="N196" s="35" t="s">
        <v>334</v>
      </c>
      <c r="O196" s="133">
        <v>2120805</v>
      </c>
      <c r="P196" s="79">
        <v>31010</v>
      </c>
      <c r="Q196" s="79" t="s">
        <v>1118</v>
      </c>
      <c r="R196" s="166" t="s">
        <v>226</v>
      </c>
    </row>
    <row r="197" spans="1:20" s="90" customFormat="1" ht="30" customHeight="1">
      <c r="A197" s="57">
        <v>30</v>
      </c>
      <c r="B197" s="79" t="s">
        <v>1123</v>
      </c>
      <c r="C197" s="117">
        <f>SUM(D197:G197)</f>
        <v>25000</v>
      </c>
      <c r="D197" s="163"/>
      <c r="E197" s="131">
        <v>25000</v>
      </c>
      <c r="F197" s="120"/>
      <c r="G197" s="120"/>
      <c r="H197" s="117">
        <f t="shared" si="17"/>
        <v>33000</v>
      </c>
      <c r="I197" s="50"/>
      <c r="J197" s="50">
        <v>33000</v>
      </c>
      <c r="K197" s="92" t="s">
        <v>1147</v>
      </c>
      <c r="L197" s="144"/>
      <c r="M197" s="35" t="s">
        <v>903</v>
      </c>
      <c r="N197" s="35" t="s">
        <v>903</v>
      </c>
      <c r="O197" s="35">
        <v>2120807</v>
      </c>
      <c r="P197" s="35" t="s">
        <v>1124</v>
      </c>
      <c r="Q197" s="35" t="s">
        <v>1118</v>
      </c>
      <c r="R197" s="166" t="s">
        <v>226</v>
      </c>
      <c r="S197" s="35"/>
      <c r="T197" s="35"/>
    </row>
    <row r="198" spans="1:20" s="182" customFormat="1" ht="48.75" customHeight="1">
      <c r="A198" s="57">
        <v>31</v>
      </c>
      <c r="B198" s="98" t="s">
        <v>1154</v>
      </c>
      <c r="C198" s="31">
        <f t="shared" si="22"/>
        <v>27940.54</v>
      </c>
      <c r="D198" s="175"/>
      <c r="E198" s="30">
        <v>27940.54</v>
      </c>
      <c r="F198" s="30"/>
      <c r="G198" s="30"/>
      <c r="H198" s="117">
        <f t="shared" si="17"/>
        <v>27519</v>
      </c>
      <c r="I198" s="111"/>
      <c r="J198" s="111">
        <v>27519</v>
      </c>
      <c r="K198" s="85" t="s">
        <v>33</v>
      </c>
      <c r="L198" s="85" t="s">
        <v>1157</v>
      </c>
      <c r="M198" s="57" t="s">
        <v>1158</v>
      </c>
      <c r="N198" s="57" t="s">
        <v>905</v>
      </c>
      <c r="O198" s="57">
        <v>2120704</v>
      </c>
      <c r="P198" s="57">
        <v>39999</v>
      </c>
      <c r="Q198" s="57" t="s">
        <v>933</v>
      </c>
      <c r="R198" s="166" t="s">
        <v>40</v>
      </c>
      <c r="S198" s="57"/>
      <c r="T198" s="57"/>
    </row>
    <row r="199" spans="1:20" s="1" customFormat="1" ht="72.75" customHeight="1">
      <c r="A199" s="167" t="s">
        <v>125</v>
      </c>
      <c r="B199" s="137" t="s">
        <v>113</v>
      </c>
      <c r="C199" s="117">
        <f>C200+C208</f>
        <v>80533.030000000013</v>
      </c>
      <c r="D199" s="117">
        <f>D200+D208</f>
        <v>40261.03</v>
      </c>
      <c r="E199" s="117">
        <f>E200+E208</f>
        <v>180</v>
      </c>
      <c r="F199" s="117">
        <f>F200+F208</f>
        <v>0</v>
      </c>
      <c r="G199" s="117">
        <f>G200+G208</f>
        <v>40092</v>
      </c>
      <c r="H199" s="117">
        <f t="shared" si="17"/>
        <v>37876</v>
      </c>
      <c r="I199" s="193">
        <v>31016</v>
      </c>
      <c r="J199" s="193">
        <v>6860</v>
      </c>
      <c r="K199" s="79"/>
      <c r="L199" s="34"/>
      <c r="M199" s="35"/>
      <c r="N199" s="35"/>
      <c r="O199" s="35"/>
      <c r="P199" s="34"/>
      <c r="Q199" s="34"/>
      <c r="R199" s="108"/>
      <c r="S199" s="36"/>
      <c r="T199" s="36"/>
    </row>
    <row r="200" spans="1:20" s="1" customFormat="1" ht="20.45" customHeight="1">
      <c r="A200" s="167" t="s">
        <v>101</v>
      </c>
      <c r="B200" s="137" t="s">
        <v>96</v>
      </c>
      <c r="C200" s="117">
        <f>SUM(D200:G200)</f>
        <v>2897.33</v>
      </c>
      <c r="D200" s="117">
        <f t="shared" ref="D200:J200" si="23">SUM(D201:D207)</f>
        <v>2297.33</v>
      </c>
      <c r="E200" s="117">
        <f t="shared" si="23"/>
        <v>0</v>
      </c>
      <c r="F200" s="117">
        <f t="shared" si="23"/>
        <v>0</v>
      </c>
      <c r="G200" s="117">
        <f t="shared" si="23"/>
        <v>600</v>
      </c>
      <c r="H200" s="117">
        <f t="shared" ref="H200:H263" si="24">I200+J200</f>
        <v>0</v>
      </c>
      <c r="I200" s="117">
        <f t="shared" si="23"/>
        <v>0</v>
      </c>
      <c r="J200" s="117">
        <f t="shared" si="23"/>
        <v>0</v>
      </c>
      <c r="K200" s="79"/>
      <c r="L200" s="34"/>
      <c r="M200" s="35"/>
      <c r="N200" s="35"/>
      <c r="O200" s="35"/>
      <c r="P200" s="34"/>
      <c r="Q200" s="34"/>
      <c r="R200" s="108"/>
      <c r="S200" s="36"/>
      <c r="T200" s="36"/>
    </row>
    <row r="201" spans="1:20" ht="47.25" customHeight="1">
      <c r="A201" s="57">
        <v>1</v>
      </c>
      <c r="B201" s="99" t="s">
        <v>583</v>
      </c>
      <c r="C201" s="117">
        <f>SUM(D201:G201)</f>
        <v>50</v>
      </c>
      <c r="D201" s="116">
        <v>50</v>
      </c>
      <c r="E201" s="10"/>
      <c r="F201" s="116"/>
      <c r="G201" s="17"/>
      <c r="H201" s="117">
        <f t="shared" si="24"/>
        <v>0</v>
      </c>
      <c r="I201" s="189"/>
      <c r="J201" s="189"/>
      <c r="K201" s="95" t="s">
        <v>44</v>
      </c>
      <c r="L201" s="20" t="s">
        <v>615</v>
      </c>
      <c r="M201" s="4" t="s">
        <v>335</v>
      </c>
      <c r="N201" s="4" t="s">
        <v>582</v>
      </c>
      <c r="O201" s="126">
        <v>2130106</v>
      </c>
      <c r="P201" s="20" t="s">
        <v>542</v>
      </c>
      <c r="Q201" s="20" t="s">
        <v>553</v>
      </c>
      <c r="R201" s="6"/>
      <c r="S201" s="21"/>
      <c r="T201" s="21"/>
    </row>
    <row r="202" spans="1:20" s="177" customFormat="1" ht="75" customHeight="1">
      <c r="A202" s="57">
        <v>2</v>
      </c>
      <c r="B202" s="61" t="s">
        <v>600</v>
      </c>
      <c r="C202" s="117">
        <f t="shared" ref="C202:C207" si="25">SUM(D202:G202)</f>
        <v>700</v>
      </c>
      <c r="D202" s="10">
        <v>100</v>
      </c>
      <c r="E202" s="10"/>
      <c r="F202" s="116"/>
      <c r="G202" s="16">
        <v>600</v>
      </c>
      <c r="H202" s="117">
        <f t="shared" si="24"/>
        <v>0</v>
      </c>
      <c r="I202" s="186"/>
      <c r="J202" s="186"/>
      <c r="K202" s="83" t="s">
        <v>227</v>
      </c>
      <c r="L202" s="2" t="s">
        <v>614</v>
      </c>
      <c r="M202" s="5" t="s">
        <v>554</v>
      </c>
      <c r="N202" s="5" t="s">
        <v>582</v>
      </c>
      <c r="O202" s="127">
        <v>2130108</v>
      </c>
      <c r="P202" s="2" t="s">
        <v>541</v>
      </c>
      <c r="Q202" s="2" t="s">
        <v>553</v>
      </c>
      <c r="R202" s="3"/>
      <c r="S202" s="229"/>
      <c r="T202" s="22"/>
    </row>
    <row r="203" spans="1:20" s="177" customFormat="1" ht="87" customHeight="1">
      <c r="A203" s="57">
        <v>3</v>
      </c>
      <c r="B203" s="61" t="s">
        <v>413</v>
      </c>
      <c r="C203" s="117">
        <f t="shared" si="25"/>
        <v>244.33</v>
      </c>
      <c r="D203" s="10">
        <v>244.33</v>
      </c>
      <c r="E203" s="10"/>
      <c r="F203" s="116"/>
      <c r="G203" s="16"/>
      <c r="H203" s="117">
        <f t="shared" si="24"/>
        <v>0</v>
      </c>
      <c r="I203" s="189"/>
      <c r="J203" s="189"/>
      <c r="K203" s="83" t="s">
        <v>34</v>
      </c>
      <c r="L203" s="2" t="s">
        <v>635</v>
      </c>
      <c r="M203" s="5" t="s">
        <v>636</v>
      </c>
      <c r="N203" s="5" t="s">
        <v>558</v>
      </c>
      <c r="O203" s="5">
        <v>2130123</v>
      </c>
      <c r="P203" s="69"/>
      <c r="Q203" s="20" t="s">
        <v>553</v>
      </c>
      <c r="R203" s="3"/>
      <c r="S203" s="22"/>
      <c r="T203" s="22"/>
    </row>
    <row r="204" spans="1:20" s="36" customFormat="1" ht="54.75" customHeight="1">
      <c r="A204" s="57">
        <v>4</v>
      </c>
      <c r="B204" s="99" t="s">
        <v>587</v>
      </c>
      <c r="C204" s="117">
        <f t="shared" si="25"/>
        <v>370</v>
      </c>
      <c r="D204" s="116">
        <v>370</v>
      </c>
      <c r="E204" s="10"/>
      <c r="F204" s="116"/>
      <c r="G204" s="17"/>
      <c r="H204" s="117">
        <f t="shared" si="24"/>
        <v>0</v>
      </c>
      <c r="I204" s="189"/>
      <c r="J204" s="189"/>
      <c r="K204" s="95" t="s">
        <v>228</v>
      </c>
      <c r="L204" s="20" t="s">
        <v>617</v>
      </c>
      <c r="M204" s="4" t="s">
        <v>588</v>
      </c>
      <c r="N204" s="4" t="s">
        <v>588</v>
      </c>
      <c r="O204" s="4">
        <v>2130106</v>
      </c>
      <c r="P204" s="20">
        <v>302</v>
      </c>
      <c r="Q204" s="20" t="s">
        <v>553</v>
      </c>
      <c r="R204" s="6"/>
      <c r="S204" s="21"/>
      <c r="T204" s="21"/>
    </row>
    <row r="205" spans="1:20" s="36" customFormat="1" ht="90.75" customHeight="1">
      <c r="A205" s="57">
        <v>5</v>
      </c>
      <c r="B205" s="61" t="s">
        <v>584</v>
      </c>
      <c r="C205" s="117">
        <f t="shared" si="25"/>
        <v>754</v>
      </c>
      <c r="D205" s="10">
        <v>754</v>
      </c>
      <c r="E205" s="10"/>
      <c r="F205" s="116"/>
      <c r="G205" s="16"/>
      <c r="H205" s="117">
        <f t="shared" si="24"/>
        <v>0</v>
      </c>
      <c r="I205" s="186"/>
      <c r="J205" s="186"/>
      <c r="K205" s="83" t="s">
        <v>35</v>
      </c>
      <c r="L205" s="2" t="s">
        <v>607</v>
      </c>
      <c r="M205" s="5" t="s">
        <v>585</v>
      </c>
      <c r="N205" s="5" t="s">
        <v>229</v>
      </c>
      <c r="O205" s="127">
        <v>2130219</v>
      </c>
      <c r="P205" s="2" t="s">
        <v>541</v>
      </c>
      <c r="Q205" s="2" t="s">
        <v>553</v>
      </c>
      <c r="R205" s="6"/>
      <c r="S205" s="22"/>
      <c r="T205" s="22"/>
    </row>
    <row r="206" spans="1:20" s="177" customFormat="1" ht="30.75" customHeight="1">
      <c r="A206" s="57">
        <v>6</v>
      </c>
      <c r="B206" s="61" t="s">
        <v>417</v>
      </c>
      <c r="C206" s="117">
        <f t="shared" si="25"/>
        <v>420</v>
      </c>
      <c r="D206" s="116">
        <v>420</v>
      </c>
      <c r="E206" s="10"/>
      <c r="F206" s="116"/>
      <c r="G206" s="17"/>
      <c r="H206" s="117">
        <f t="shared" si="24"/>
        <v>0</v>
      </c>
      <c r="I206" s="189"/>
      <c r="J206" s="189"/>
      <c r="K206" s="95" t="s">
        <v>462</v>
      </c>
      <c r="L206" s="20"/>
      <c r="M206" s="4" t="s">
        <v>47</v>
      </c>
      <c r="N206" s="4" t="s">
        <v>47</v>
      </c>
      <c r="O206" s="4">
        <v>2130599</v>
      </c>
      <c r="P206" s="184"/>
      <c r="Q206" s="20" t="s">
        <v>553</v>
      </c>
      <c r="R206" s="6" t="s">
        <v>230</v>
      </c>
      <c r="S206" s="21"/>
      <c r="T206" s="21"/>
    </row>
    <row r="207" spans="1:20" s="171" customFormat="1" ht="72.75" customHeight="1">
      <c r="A207" s="57">
        <v>7</v>
      </c>
      <c r="B207" s="83" t="s">
        <v>591</v>
      </c>
      <c r="C207" s="117">
        <f t="shared" si="25"/>
        <v>359</v>
      </c>
      <c r="D207" s="105">
        <v>359</v>
      </c>
      <c r="E207" s="81"/>
      <c r="F207" s="116"/>
      <c r="G207" s="10"/>
      <c r="H207" s="117">
        <f t="shared" si="24"/>
        <v>0</v>
      </c>
      <c r="I207" s="186"/>
      <c r="J207" s="186"/>
      <c r="K207" s="102" t="s">
        <v>36</v>
      </c>
      <c r="L207" s="13" t="s">
        <v>624</v>
      </c>
      <c r="M207" s="5" t="s">
        <v>633</v>
      </c>
      <c r="N207" s="5" t="s">
        <v>589</v>
      </c>
      <c r="O207" s="128">
        <v>2136402</v>
      </c>
      <c r="P207" s="14" t="s">
        <v>543</v>
      </c>
      <c r="Q207" s="14" t="s">
        <v>553</v>
      </c>
      <c r="R207" s="104" t="s">
        <v>437</v>
      </c>
      <c r="S207" s="1"/>
      <c r="T207" s="1"/>
    </row>
    <row r="208" spans="1:20" s="171" customFormat="1" ht="26.45" customHeight="1">
      <c r="A208" s="167" t="s">
        <v>97</v>
      </c>
      <c r="B208" s="109" t="s">
        <v>98</v>
      </c>
      <c r="C208" s="117">
        <f t="shared" ref="C208:J208" si="26">SUM(C209:C241)</f>
        <v>77635.700000000012</v>
      </c>
      <c r="D208" s="117">
        <f t="shared" si="26"/>
        <v>37963.699999999997</v>
      </c>
      <c r="E208" s="117">
        <f t="shared" si="26"/>
        <v>180</v>
      </c>
      <c r="F208" s="117">
        <f t="shared" si="26"/>
        <v>0</v>
      </c>
      <c r="G208" s="117">
        <f t="shared" si="26"/>
        <v>39492</v>
      </c>
      <c r="H208" s="117">
        <f t="shared" si="24"/>
        <v>44161</v>
      </c>
      <c r="I208" s="117">
        <f t="shared" si="26"/>
        <v>37819</v>
      </c>
      <c r="J208" s="117">
        <f t="shared" si="26"/>
        <v>6342</v>
      </c>
      <c r="K208" s="102"/>
      <c r="L208" s="13"/>
      <c r="M208" s="5"/>
      <c r="N208" s="5"/>
      <c r="O208" s="128"/>
      <c r="P208" s="14"/>
      <c r="Q208" s="14"/>
      <c r="R208" s="104"/>
      <c r="S208" s="1"/>
      <c r="T208" s="1"/>
    </row>
    <row r="209" spans="1:20" s="36" customFormat="1" ht="132.75" customHeight="1">
      <c r="A209" s="57">
        <v>1</v>
      </c>
      <c r="B209" s="83" t="s">
        <v>775</v>
      </c>
      <c r="C209" s="117">
        <f>SUM(D209:G209)</f>
        <v>8870</v>
      </c>
      <c r="D209" s="41">
        <v>1000</v>
      </c>
      <c r="E209" s="42"/>
      <c r="F209" s="116"/>
      <c r="G209" s="17">
        <v>7870</v>
      </c>
      <c r="H209" s="117">
        <f t="shared" si="24"/>
        <v>1700</v>
      </c>
      <c r="I209" s="186">
        <v>1700</v>
      </c>
      <c r="J209" s="186"/>
      <c r="K209" s="100" t="s">
        <v>507</v>
      </c>
      <c r="L209" s="2" t="s">
        <v>776</v>
      </c>
      <c r="M209" s="5" t="s">
        <v>662</v>
      </c>
      <c r="N209" s="5" t="s">
        <v>575</v>
      </c>
      <c r="O209" s="5">
        <v>2130123</v>
      </c>
      <c r="P209" s="8" t="s">
        <v>777</v>
      </c>
      <c r="Q209" s="2" t="s">
        <v>778</v>
      </c>
      <c r="R209" s="3"/>
      <c r="S209" s="1"/>
      <c r="T209" s="1"/>
    </row>
    <row r="210" spans="1:20" s="172" customFormat="1" ht="71.25" customHeight="1">
      <c r="A210" s="57">
        <v>2</v>
      </c>
      <c r="B210" s="61" t="s">
        <v>574</v>
      </c>
      <c r="C210" s="31">
        <f t="shared" ref="C210:C241" si="27">SUM(D210:G210)</f>
        <v>12760</v>
      </c>
      <c r="D210" s="10">
        <v>564</v>
      </c>
      <c r="E210" s="10"/>
      <c r="F210" s="10"/>
      <c r="G210" s="16">
        <v>12196</v>
      </c>
      <c r="H210" s="117">
        <f t="shared" si="24"/>
        <v>545</v>
      </c>
      <c r="I210" s="186">
        <v>545</v>
      </c>
      <c r="J210" s="186"/>
      <c r="K210" s="83" t="s">
        <v>232</v>
      </c>
      <c r="L210" s="2" t="s">
        <v>613</v>
      </c>
      <c r="M210" s="5" t="s">
        <v>355</v>
      </c>
      <c r="N210" s="5" t="s">
        <v>575</v>
      </c>
      <c r="O210" s="127">
        <v>2130602</v>
      </c>
      <c r="P210" s="2">
        <v>310</v>
      </c>
      <c r="Q210" s="2" t="s">
        <v>576</v>
      </c>
      <c r="R210" s="3"/>
      <c r="S210" s="22"/>
      <c r="T210" s="22"/>
    </row>
    <row r="211" spans="1:20" s="26" customFormat="1" ht="73.5" customHeight="1">
      <c r="A211" s="57">
        <v>3</v>
      </c>
      <c r="B211" s="98" t="s">
        <v>70</v>
      </c>
      <c r="C211" s="117">
        <f t="shared" si="27"/>
        <v>19400</v>
      </c>
      <c r="D211" s="10">
        <v>5000</v>
      </c>
      <c r="E211" s="10"/>
      <c r="F211" s="116"/>
      <c r="G211" s="16">
        <v>14400</v>
      </c>
      <c r="H211" s="117">
        <f t="shared" si="24"/>
        <v>5913</v>
      </c>
      <c r="I211" s="111">
        <v>5913</v>
      </c>
      <c r="J211" s="111"/>
      <c r="K211" s="84" t="s">
        <v>233</v>
      </c>
      <c r="L211" s="23" t="s">
        <v>638</v>
      </c>
      <c r="M211" s="57" t="s">
        <v>639</v>
      </c>
      <c r="N211" s="57" t="s">
        <v>1</v>
      </c>
      <c r="O211" s="57">
        <v>2130701</v>
      </c>
      <c r="P211" s="23">
        <v>39999</v>
      </c>
      <c r="Q211" s="23" t="s">
        <v>637</v>
      </c>
      <c r="R211" s="166" t="s">
        <v>49</v>
      </c>
      <c r="S211" s="68"/>
      <c r="T211" s="68"/>
    </row>
    <row r="212" spans="1:20" s="177" customFormat="1" ht="39.75" customHeight="1">
      <c r="A212" s="57">
        <v>4</v>
      </c>
      <c r="B212" s="83" t="s">
        <v>1078</v>
      </c>
      <c r="C212" s="117">
        <f t="shared" si="27"/>
        <v>400</v>
      </c>
      <c r="D212" s="105">
        <v>400</v>
      </c>
      <c r="E212" s="105"/>
      <c r="F212" s="116"/>
      <c r="G212" s="116"/>
      <c r="H212" s="117">
        <f t="shared" si="24"/>
        <v>400</v>
      </c>
      <c r="I212" s="189">
        <v>400</v>
      </c>
      <c r="J212" s="189"/>
      <c r="K212" s="61" t="s">
        <v>1077</v>
      </c>
      <c r="L212" s="3"/>
      <c r="M212" s="5" t="s">
        <v>14</v>
      </c>
      <c r="N212" s="5" t="s">
        <v>14</v>
      </c>
      <c r="O212" s="103">
        <v>2136499</v>
      </c>
      <c r="P212" s="14"/>
      <c r="Q212" s="20" t="s">
        <v>553</v>
      </c>
      <c r="R212" s="47" t="s">
        <v>464</v>
      </c>
      <c r="S212" s="121"/>
      <c r="T212" s="1"/>
    </row>
    <row r="213" spans="1:20" s="36" customFormat="1" ht="58.5" customHeight="1">
      <c r="A213" s="57">
        <v>5</v>
      </c>
      <c r="B213" s="99" t="s">
        <v>573</v>
      </c>
      <c r="C213" s="117">
        <f t="shared" si="27"/>
        <v>48.9</v>
      </c>
      <c r="D213" s="116">
        <v>48.9</v>
      </c>
      <c r="E213" s="10"/>
      <c r="F213" s="116"/>
      <c r="G213" s="17"/>
      <c r="H213" s="117">
        <f t="shared" si="24"/>
        <v>70</v>
      </c>
      <c r="I213" s="189">
        <v>70</v>
      </c>
      <c r="J213" s="189"/>
      <c r="K213" s="95" t="s">
        <v>234</v>
      </c>
      <c r="L213" s="20" t="s">
        <v>652</v>
      </c>
      <c r="M213" s="4" t="s">
        <v>356</v>
      </c>
      <c r="N213" s="4" t="s">
        <v>357</v>
      </c>
      <c r="O213" s="126">
        <v>2130124</v>
      </c>
      <c r="P213" s="20" t="s">
        <v>541</v>
      </c>
      <c r="Q213" s="20" t="s">
        <v>553</v>
      </c>
      <c r="R213" s="6"/>
      <c r="S213" s="21"/>
      <c r="T213" s="21"/>
    </row>
    <row r="214" spans="1:20" s="177" customFormat="1" ht="50.25" customHeight="1">
      <c r="A214" s="57">
        <v>6</v>
      </c>
      <c r="B214" s="99" t="s">
        <v>564</v>
      </c>
      <c r="C214" s="117">
        <f t="shared" si="27"/>
        <v>300</v>
      </c>
      <c r="D214" s="116">
        <v>300</v>
      </c>
      <c r="E214" s="10"/>
      <c r="F214" s="116"/>
      <c r="G214" s="17"/>
      <c r="H214" s="117">
        <f t="shared" si="24"/>
        <v>300</v>
      </c>
      <c r="I214" s="189">
        <v>300</v>
      </c>
      <c r="J214" s="189"/>
      <c r="K214" s="95" t="s">
        <v>630</v>
      </c>
      <c r="L214" s="20" t="s">
        <v>647</v>
      </c>
      <c r="M214" s="4" t="s">
        <v>565</v>
      </c>
      <c r="N214" s="4" t="s">
        <v>565</v>
      </c>
      <c r="O214" s="126">
        <v>2130234</v>
      </c>
      <c r="P214" s="20" t="s">
        <v>542</v>
      </c>
      <c r="Q214" s="20" t="s">
        <v>553</v>
      </c>
      <c r="R214" s="6"/>
      <c r="S214" s="21"/>
      <c r="T214" s="21"/>
    </row>
    <row r="215" spans="1:20" s="36" customFormat="1" ht="46.5" customHeight="1">
      <c r="A215" s="57">
        <v>7</v>
      </c>
      <c r="B215" s="99" t="s">
        <v>566</v>
      </c>
      <c r="C215" s="117">
        <f t="shared" si="27"/>
        <v>200</v>
      </c>
      <c r="D215" s="10">
        <v>200</v>
      </c>
      <c r="E215" s="10"/>
      <c r="F215" s="116"/>
      <c r="G215" s="17"/>
      <c r="H215" s="117">
        <f t="shared" si="24"/>
        <v>200</v>
      </c>
      <c r="I215" s="189">
        <v>200</v>
      </c>
      <c r="J215" s="189"/>
      <c r="K215" s="95" t="s">
        <v>235</v>
      </c>
      <c r="L215" s="20" t="s">
        <v>610</v>
      </c>
      <c r="M215" s="4" t="s">
        <v>565</v>
      </c>
      <c r="N215" s="4" t="s">
        <v>565</v>
      </c>
      <c r="O215" s="126">
        <v>2130234</v>
      </c>
      <c r="P215" s="20" t="s">
        <v>541</v>
      </c>
      <c r="Q215" s="20" t="s">
        <v>553</v>
      </c>
      <c r="R215" s="6"/>
      <c r="S215" s="21"/>
      <c r="T215" s="21"/>
    </row>
    <row r="216" spans="1:20" s="177" customFormat="1" ht="44.25" customHeight="1">
      <c r="A216" s="57">
        <v>8</v>
      </c>
      <c r="B216" s="83" t="s">
        <v>596</v>
      </c>
      <c r="C216" s="117">
        <f t="shared" si="27"/>
        <v>50</v>
      </c>
      <c r="D216" s="105">
        <v>50</v>
      </c>
      <c r="E216" s="105"/>
      <c r="F216" s="116"/>
      <c r="G216" s="116"/>
      <c r="H216" s="117">
        <f t="shared" si="24"/>
        <v>400</v>
      </c>
      <c r="I216" s="186"/>
      <c r="J216" s="186">
        <v>400</v>
      </c>
      <c r="K216" s="61" t="s">
        <v>37</v>
      </c>
      <c r="L216" s="3" t="s">
        <v>626</v>
      </c>
      <c r="M216" s="5" t="s">
        <v>565</v>
      </c>
      <c r="N216" s="5" t="s">
        <v>291</v>
      </c>
      <c r="O216" s="106">
        <v>2136201</v>
      </c>
      <c r="P216" s="15">
        <v>302</v>
      </c>
      <c r="Q216" s="14" t="s">
        <v>553</v>
      </c>
      <c r="R216" s="47" t="s">
        <v>597</v>
      </c>
      <c r="S216" s="1"/>
      <c r="T216" s="1"/>
    </row>
    <row r="217" spans="1:20" s="36" customFormat="1" ht="61.5" customHeight="1">
      <c r="A217" s="57">
        <v>9</v>
      </c>
      <c r="B217" s="99" t="s">
        <v>577</v>
      </c>
      <c r="C217" s="117">
        <f t="shared" si="27"/>
        <v>1020</v>
      </c>
      <c r="D217" s="116">
        <v>1020</v>
      </c>
      <c r="E217" s="10"/>
      <c r="F217" s="116"/>
      <c r="G217" s="17"/>
      <c r="H217" s="117">
        <f t="shared" si="24"/>
        <v>1020</v>
      </c>
      <c r="I217" s="189">
        <v>1020</v>
      </c>
      <c r="J217" s="189"/>
      <c r="K217" s="95" t="s">
        <v>239</v>
      </c>
      <c r="L217" s="20" t="s">
        <v>653</v>
      </c>
      <c r="M217" s="4" t="s">
        <v>578</v>
      </c>
      <c r="N217" s="4" t="s">
        <v>578</v>
      </c>
      <c r="O217" s="126">
        <v>2130599</v>
      </c>
      <c r="P217" s="20" t="s">
        <v>545</v>
      </c>
      <c r="Q217" s="20" t="s">
        <v>553</v>
      </c>
      <c r="R217" s="6" t="s">
        <v>48</v>
      </c>
      <c r="S217" s="21"/>
      <c r="T217" s="21"/>
    </row>
    <row r="218" spans="1:20" s="177" customFormat="1" ht="84.75" customHeight="1">
      <c r="A218" s="57">
        <v>10</v>
      </c>
      <c r="B218" s="99" t="s">
        <v>579</v>
      </c>
      <c r="C218" s="117">
        <f t="shared" si="27"/>
        <v>6147.3</v>
      </c>
      <c r="D218" s="116">
        <v>2121.3000000000002</v>
      </c>
      <c r="E218" s="10"/>
      <c r="F218" s="116"/>
      <c r="G218" s="17">
        <v>4026</v>
      </c>
      <c r="H218" s="117">
        <f t="shared" si="24"/>
        <v>300</v>
      </c>
      <c r="I218" s="189">
        <v>300</v>
      </c>
      <c r="J218" s="189"/>
      <c r="K218" s="95" t="s">
        <v>236</v>
      </c>
      <c r="L218" s="20" t="s">
        <v>654</v>
      </c>
      <c r="M218" s="4" t="s">
        <v>556</v>
      </c>
      <c r="N218" s="4" t="s">
        <v>580</v>
      </c>
      <c r="O218" s="126">
        <v>2130102</v>
      </c>
      <c r="P218" s="20" t="s">
        <v>557</v>
      </c>
      <c r="Q218" s="20" t="s">
        <v>553</v>
      </c>
      <c r="R218" s="6"/>
      <c r="S218" s="21"/>
      <c r="T218" s="21"/>
    </row>
    <row r="219" spans="1:20" s="26" customFormat="1" ht="54.75" customHeight="1">
      <c r="A219" s="57">
        <v>11</v>
      </c>
      <c r="B219" s="99" t="s">
        <v>619</v>
      </c>
      <c r="C219" s="117">
        <f t="shared" si="27"/>
        <v>298.5</v>
      </c>
      <c r="D219" s="116">
        <v>298.5</v>
      </c>
      <c r="E219" s="10"/>
      <c r="F219" s="116"/>
      <c r="G219" s="17"/>
      <c r="H219" s="117">
        <f t="shared" si="24"/>
        <v>300</v>
      </c>
      <c r="I219" s="189">
        <v>300</v>
      </c>
      <c r="J219" s="189"/>
      <c r="K219" s="95" t="s">
        <v>12</v>
      </c>
      <c r="L219" s="20" t="s">
        <v>620</v>
      </c>
      <c r="M219" s="4" t="s">
        <v>554</v>
      </c>
      <c r="N219" s="4" t="s">
        <v>559</v>
      </c>
      <c r="O219" s="126">
        <v>2130106</v>
      </c>
      <c r="P219" s="20" t="s">
        <v>541</v>
      </c>
      <c r="Q219" s="20" t="s">
        <v>553</v>
      </c>
      <c r="R219" s="6"/>
      <c r="S219" s="21"/>
      <c r="T219" s="21"/>
    </row>
    <row r="220" spans="1:20" s="26" customFormat="1" ht="48.75" customHeight="1">
      <c r="A220" s="57">
        <v>12</v>
      </c>
      <c r="B220" s="99" t="s">
        <v>560</v>
      </c>
      <c r="C220" s="117">
        <f t="shared" si="27"/>
        <v>30</v>
      </c>
      <c r="D220" s="116">
        <v>30</v>
      </c>
      <c r="E220" s="10"/>
      <c r="F220" s="116"/>
      <c r="G220" s="17"/>
      <c r="H220" s="117">
        <f t="shared" si="24"/>
        <v>67</v>
      </c>
      <c r="I220" s="189">
        <v>67</v>
      </c>
      <c r="J220" s="189"/>
      <c r="K220" s="95" t="s">
        <v>237</v>
      </c>
      <c r="L220" s="20" t="s">
        <v>645</v>
      </c>
      <c r="M220" s="4" t="s">
        <v>554</v>
      </c>
      <c r="N220" s="4" t="s">
        <v>559</v>
      </c>
      <c r="O220" s="126">
        <v>2130106</v>
      </c>
      <c r="P220" s="20" t="s">
        <v>541</v>
      </c>
      <c r="Q220" s="20" t="s">
        <v>553</v>
      </c>
      <c r="R220" s="6"/>
      <c r="S220" s="21"/>
      <c r="T220" s="21"/>
    </row>
    <row r="221" spans="1:20" s="1" customFormat="1" ht="61.5" customHeight="1">
      <c r="A221" s="57">
        <v>13</v>
      </c>
      <c r="B221" s="99" t="s">
        <v>598</v>
      </c>
      <c r="C221" s="117">
        <f t="shared" si="27"/>
        <v>400</v>
      </c>
      <c r="D221" s="116">
        <v>400</v>
      </c>
      <c r="E221" s="10"/>
      <c r="F221" s="116"/>
      <c r="G221" s="16"/>
      <c r="H221" s="117">
        <f t="shared" si="24"/>
        <v>599</v>
      </c>
      <c r="I221" s="189">
        <v>599</v>
      </c>
      <c r="J221" s="189"/>
      <c r="K221" s="95" t="s">
        <v>238</v>
      </c>
      <c r="L221" s="20" t="s">
        <v>640</v>
      </c>
      <c r="M221" s="4" t="s">
        <v>358</v>
      </c>
      <c r="N221" s="4" t="s">
        <v>558</v>
      </c>
      <c r="O221" s="4">
        <v>2130108</v>
      </c>
      <c r="P221" s="20" t="s">
        <v>542</v>
      </c>
      <c r="Q221" s="20" t="s">
        <v>553</v>
      </c>
      <c r="R221" s="6"/>
      <c r="S221" s="21"/>
      <c r="T221" s="21"/>
    </row>
    <row r="222" spans="1:20" s="1" customFormat="1" ht="43.5" customHeight="1">
      <c r="A222" s="57">
        <v>14</v>
      </c>
      <c r="B222" s="99" t="s">
        <v>555</v>
      </c>
      <c r="C222" s="117">
        <f t="shared" si="27"/>
        <v>70</v>
      </c>
      <c r="D222" s="116">
        <v>70</v>
      </c>
      <c r="E222" s="10"/>
      <c r="F222" s="116"/>
      <c r="G222" s="17"/>
      <c r="H222" s="117">
        <f t="shared" si="24"/>
        <v>70</v>
      </c>
      <c r="I222" s="189">
        <v>70</v>
      </c>
      <c r="J222" s="189"/>
      <c r="K222" s="95" t="s">
        <v>43</v>
      </c>
      <c r="L222" s="20" t="s">
        <v>644</v>
      </c>
      <c r="M222" s="4" t="s">
        <v>554</v>
      </c>
      <c r="N222" s="4" t="s">
        <v>561</v>
      </c>
      <c r="O222" s="126">
        <v>2130108</v>
      </c>
      <c r="P222" s="184">
        <v>302</v>
      </c>
      <c r="Q222" s="20" t="s">
        <v>553</v>
      </c>
      <c r="R222" s="6"/>
      <c r="S222" s="21"/>
      <c r="T222" s="21"/>
    </row>
    <row r="223" spans="1:20" s="1" customFormat="1" ht="49.5" customHeight="1">
      <c r="A223" s="57">
        <v>15</v>
      </c>
      <c r="B223" s="61" t="s">
        <v>562</v>
      </c>
      <c r="C223" s="117">
        <f t="shared" si="27"/>
        <v>1200</v>
      </c>
      <c r="D223" s="10">
        <v>200</v>
      </c>
      <c r="E223" s="10"/>
      <c r="F223" s="116"/>
      <c r="G223" s="16">
        <v>1000</v>
      </c>
      <c r="H223" s="117">
        <f t="shared" si="24"/>
        <v>200</v>
      </c>
      <c r="I223" s="186">
        <v>200</v>
      </c>
      <c r="J223" s="186"/>
      <c r="K223" s="83" t="s">
        <v>396</v>
      </c>
      <c r="L223" s="2" t="s">
        <v>646</v>
      </c>
      <c r="M223" s="5" t="s">
        <v>563</v>
      </c>
      <c r="N223" s="5" t="s">
        <v>559</v>
      </c>
      <c r="O223" s="127">
        <v>2130126</v>
      </c>
      <c r="P223" s="2">
        <v>302</v>
      </c>
      <c r="Q223" s="2" t="s">
        <v>553</v>
      </c>
      <c r="R223" s="3" t="s">
        <v>629</v>
      </c>
      <c r="S223" s="22"/>
      <c r="T223" s="22"/>
    </row>
    <row r="224" spans="1:20" s="36" customFormat="1" ht="57" customHeight="1">
      <c r="A224" s="57">
        <v>16</v>
      </c>
      <c r="B224" s="99" t="s">
        <v>602</v>
      </c>
      <c r="C224" s="117">
        <f t="shared" si="27"/>
        <v>50</v>
      </c>
      <c r="D224" s="116">
        <v>50</v>
      </c>
      <c r="E224" s="10"/>
      <c r="F224" s="116"/>
      <c r="G224" s="17"/>
      <c r="H224" s="117">
        <f t="shared" si="24"/>
        <v>50</v>
      </c>
      <c r="I224" s="189">
        <v>50</v>
      </c>
      <c r="J224" s="189"/>
      <c r="K224" s="95" t="s">
        <v>641</v>
      </c>
      <c r="L224" s="20" t="s">
        <v>642</v>
      </c>
      <c r="M224" s="4" t="s">
        <v>554</v>
      </c>
      <c r="N224" s="4" t="s">
        <v>559</v>
      </c>
      <c r="O224" s="126">
        <v>2130135</v>
      </c>
      <c r="P224" s="20" t="s">
        <v>541</v>
      </c>
      <c r="Q224" s="20" t="s">
        <v>553</v>
      </c>
      <c r="R224" s="6"/>
      <c r="S224" s="122"/>
      <c r="T224" s="21"/>
    </row>
    <row r="225" spans="1:20" s="28" customFormat="1" ht="62.25" customHeight="1">
      <c r="A225" s="57">
        <v>17</v>
      </c>
      <c r="B225" s="61" t="s">
        <v>628</v>
      </c>
      <c r="C225" s="117">
        <f t="shared" si="27"/>
        <v>1200</v>
      </c>
      <c r="D225" s="10">
        <v>1200</v>
      </c>
      <c r="E225" s="10"/>
      <c r="F225" s="116"/>
      <c r="G225" s="16"/>
      <c r="H225" s="117">
        <f t="shared" si="24"/>
        <v>1200</v>
      </c>
      <c r="I225" s="189">
        <v>1200</v>
      </c>
      <c r="J225" s="189"/>
      <c r="K225" s="84" t="s">
        <v>305</v>
      </c>
      <c r="L225" s="2" t="s">
        <v>643</v>
      </c>
      <c r="M225" s="5" t="s">
        <v>522</v>
      </c>
      <c r="N225" s="5" t="s">
        <v>521</v>
      </c>
      <c r="O225" s="5">
        <v>2130199</v>
      </c>
      <c r="P225" s="2"/>
      <c r="Q225" s="20" t="s">
        <v>553</v>
      </c>
      <c r="R225" s="166" t="s">
        <v>295</v>
      </c>
      <c r="S225" s="22"/>
      <c r="T225" s="22"/>
    </row>
    <row r="226" spans="1:20" s="26" customFormat="1" ht="78" customHeight="1">
      <c r="A226" s="57">
        <v>18</v>
      </c>
      <c r="B226" s="98" t="s">
        <v>418</v>
      </c>
      <c r="C226" s="117">
        <f t="shared" si="27"/>
        <v>7190</v>
      </c>
      <c r="D226" s="116">
        <v>7190</v>
      </c>
      <c r="E226" s="116"/>
      <c r="F226" s="116"/>
      <c r="G226" s="116"/>
      <c r="H226" s="117">
        <f t="shared" si="24"/>
        <v>6200</v>
      </c>
      <c r="I226" s="12">
        <v>6200</v>
      </c>
      <c r="J226" s="12"/>
      <c r="K226" s="79" t="s">
        <v>38</v>
      </c>
      <c r="L226" s="29"/>
      <c r="M226" s="43" t="s">
        <v>893</v>
      </c>
      <c r="N226" s="43" t="s">
        <v>893</v>
      </c>
      <c r="O226" s="43">
        <v>2130305</v>
      </c>
      <c r="P226" s="29">
        <v>39999</v>
      </c>
      <c r="Q226" s="29" t="s">
        <v>891</v>
      </c>
      <c r="R226" s="108" t="s">
        <v>892</v>
      </c>
      <c r="S226" s="48"/>
      <c r="T226" s="48"/>
    </row>
    <row r="227" spans="1:20" s="1" customFormat="1" ht="62.25" customHeight="1">
      <c r="A227" s="57">
        <v>19</v>
      </c>
      <c r="B227" s="61" t="s">
        <v>631</v>
      </c>
      <c r="C227" s="117">
        <f t="shared" si="27"/>
        <v>1442</v>
      </c>
      <c r="D227" s="116">
        <v>1442</v>
      </c>
      <c r="E227" s="10"/>
      <c r="F227" s="116"/>
      <c r="G227" s="17"/>
      <c r="H227" s="117">
        <f t="shared" si="24"/>
        <v>1664</v>
      </c>
      <c r="I227" s="189">
        <v>1664</v>
      </c>
      <c r="J227" s="189"/>
      <c r="K227" s="95" t="s">
        <v>648</v>
      </c>
      <c r="L227" s="20" t="s">
        <v>611</v>
      </c>
      <c r="M227" s="4" t="s">
        <v>359</v>
      </c>
      <c r="N227" s="4" t="s">
        <v>568</v>
      </c>
      <c r="O227" s="4">
        <v>2130306</v>
      </c>
      <c r="P227" s="184">
        <v>310</v>
      </c>
      <c r="Q227" s="20" t="s">
        <v>553</v>
      </c>
      <c r="R227" s="6" t="s">
        <v>599</v>
      </c>
      <c r="S227" s="230" t="s">
        <v>313</v>
      </c>
      <c r="T227" s="21"/>
    </row>
    <row r="228" spans="1:20" s="1" customFormat="1" ht="66.75" customHeight="1">
      <c r="A228" s="57">
        <v>20</v>
      </c>
      <c r="B228" s="61" t="s">
        <v>1074</v>
      </c>
      <c r="C228" s="117">
        <f t="shared" si="27"/>
        <v>656</v>
      </c>
      <c r="D228" s="10">
        <v>656</v>
      </c>
      <c r="E228" s="10"/>
      <c r="F228" s="116"/>
      <c r="G228" s="16"/>
      <c r="H228" s="117">
        <f t="shared" si="24"/>
        <v>354</v>
      </c>
      <c r="I228" s="189">
        <v>354</v>
      </c>
      <c r="J228" s="189"/>
      <c r="K228" s="83" t="s">
        <v>241</v>
      </c>
      <c r="L228" s="2" t="s">
        <v>1081</v>
      </c>
      <c r="M228" s="5" t="s">
        <v>360</v>
      </c>
      <c r="N228" s="5" t="s">
        <v>568</v>
      </c>
      <c r="O228" s="5">
        <v>2130306</v>
      </c>
      <c r="P228" s="69"/>
      <c r="Q228" s="20" t="s">
        <v>553</v>
      </c>
      <c r="R228" s="3" t="s">
        <v>13</v>
      </c>
      <c r="S228" s="22"/>
      <c r="T228" s="22"/>
    </row>
    <row r="229" spans="1:20" s="177" customFormat="1" ht="59.25" customHeight="1">
      <c r="A229" s="57">
        <v>21</v>
      </c>
      <c r="B229" s="61" t="s">
        <v>1075</v>
      </c>
      <c r="C229" s="117">
        <f t="shared" si="27"/>
        <v>195</v>
      </c>
      <c r="D229" s="10">
        <v>195</v>
      </c>
      <c r="E229" s="10"/>
      <c r="F229" s="116"/>
      <c r="G229" s="16"/>
      <c r="H229" s="117">
        <f t="shared" si="24"/>
        <v>200</v>
      </c>
      <c r="I229" s="186">
        <v>200</v>
      </c>
      <c r="J229" s="186"/>
      <c r="K229" s="83" t="s">
        <v>1079</v>
      </c>
      <c r="L229" s="2" t="s">
        <v>1080</v>
      </c>
      <c r="M229" s="5" t="s">
        <v>569</v>
      </c>
      <c r="N229" s="5" t="s">
        <v>568</v>
      </c>
      <c r="O229" s="5">
        <v>2130306</v>
      </c>
      <c r="P229" s="69">
        <v>310</v>
      </c>
      <c r="Q229" s="2" t="s">
        <v>553</v>
      </c>
      <c r="R229" s="3" t="s">
        <v>599</v>
      </c>
      <c r="S229" s="22"/>
      <c r="T229" s="22"/>
    </row>
    <row r="230" spans="1:20" s="110" customFormat="1" ht="58.5" customHeight="1">
      <c r="A230" s="57">
        <v>22</v>
      </c>
      <c r="B230" s="61" t="s">
        <v>603</v>
      </c>
      <c r="C230" s="117">
        <f t="shared" si="27"/>
        <v>800</v>
      </c>
      <c r="D230" s="116">
        <v>800</v>
      </c>
      <c r="E230" s="10"/>
      <c r="F230" s="116"/>
      <c r="G230" s="17"/>
      <c r="H230" s="117">
        <f t="shared" si="24"/>
        <v>800</v>
      </c>
      <c r="I230" s="189">
        <v>800</v>
      </c>
      <c r="J230" s="189"/>
      <c r="K230" s="95" t="s">
        <v>258</v>
      </c>
      <c r="L230" s="20" t="s">
        <v>621</v>
      </c>
      <c r="M230" s="4" t="s">
        <v>567</v>
      </c>
      <c r="N230" s="4" t="s">
        <v>568</v>
      </c>
      <c r="O230" s="4">
        <v>2130331</v>
      </c>
      <c r="P230" s="184">
        <v>302</v>
      </c>
      <c r="Q230" s="20" t="s">
        <v>553</v>
      </c>
      <c r="R230" s="6" t="s">
        <v>69</v>
      </c>
      <c r="S230" s="21"/>
      <c r="T230" s="21"/>
    </row>
    <row r="231" spans="1:20" s="68" customFormat="1" ht="57" customHeight="1">
      <c r="A231" s="57">
        <v>23</v>
      </c>
      <c r="B231" s="99" t="s">
        <v>414</v>
      </c>
      <c r="C231" s="117">
        <f t="shared" si="27"/>
        <v>2500</v>
      </c>
      <c r="D231" s="116">
        <v>2500</v>
      </c>
      <c r="E231" s="10"/>
      <c r="F231" s="116"/>
      <c r="G231" s="17"/>
      <c r="H231" s="117">
        <f t="shared" si="24"/>
        <v>4500</v>
      </c>
      <c r="I231" s="189">
        <v>2500</v>
      </c>
      <c r="J231" s="189">
        <v>2000</v>
      </c>
      <c r="K231" s="95" t="s">
        <v>242</v>
      </c>
      <c r="L231" s="20" t="s">
        <v>415</v>
      </c>
      <c r="M231" s="4" t="s">
        <v>416</v>
      </c>
      <c r="N231" s="4" t="s">
        <v>416</v>
      </c>
      <c r="O231" s="4">
        <v>2130399</v>
      </c>
      <c r="P231" s="20" t="s">
        <v>543</v>
      </c>
      <c r="Q231" s="20" t="s">
        <v>553</v>
      </c>
      <c r="R231" s="6" t="s">
        <v>240</v>
      </c>
      <c r="S231" s="21"/>
      <c r="T231" s="21"/>
    </row>
    <row r="232" spans="1:20" s="171" customFormat="1" ht="53.25" customHeight="1">
      <c r="A232" s="57">
        <v>24</v>
      </c>
      <c r="B232" s="83" t="s">
        <v>632</v>
      </c>
      <c r="C232" s="117">
        <f t="shared" si="27"/>
        <v>350</v>
      </c>
      <c r="D232" s="105">
        <v>350</v>
      </c>
      <c r="E232" s="81"/>
      <c r="F232" s="116"/>
      <c r="G232" s="10"/>
      <c r="H232" s="117">
        <f t="shared" si="24"/>
        <v>227</v>
      </c>
      <c r="I232" s="186">
        <v>227</v>
      </c>
      <c r="J232" s="186"/>
      <c r="K232" s="102" t="s">
        <v>657</v>
      </c>
      <c r="L232" s="13" t="s">
        <v>609</v>
      </c>
      <c r="M232" s="5" t="s">
        <v>633</v>
      </c>
      <c r="N232" s="5" t="s">
        <v>589</v>
      </c>
      <c r="O232" s="128">
        <v>2136402</v>
      </c>
      <c r="P232" s="14" t="s">
        <v>543</v>
      </c>
      <c r="Q232" s="14" t="s">
        <v>553</v>
      </c>
      <c r="R232" s="104" t="s">
        <v>437</v>
      </c>
      <c r="S232" s="1"/>
      <c r="T232" s="1"/>
    </row>
    <row r="233" spans="1:20" s="211" customFormat="1" ht="61.5" customHeight="1">
      <c r="A233" s="57">
        <v>25</v>
      </c>
      <c r="B233" s="83" t="s">
        <v>592</v>
      </c>
      <c r="C233" s="117">
        <f t="shared" si="27"/>
        <v>650</v>
      </c>
      <c r="D233" s="105">
        <v>650</v>
      </c>
      <c r="E233" s="81"/>
      <c r="F233" s="116"/>
      <c r="G233" s="116"/>
      <c r="H233" s="117">
        <f t="shared" si="24"/>
        <v>2775</v>
      </c>
      <c r="I233" s="186"/>
      <c r="J233" s="186">
        <v>2775</v>
      </c>
      <c r="K233" s="102" t="s">
        <v>243</v>
      </c>
      <c r="L233" s="13" t="s">
        <v>618</v>
      </c>
      <c r="M233" s="5" t="s">
        <v>361</v>
      </c>
      <c r="N233" s="5" t="s">
        <v>589</v>
      </c>
      <c r="O233" s="128">
        <v>2136499</v>
      </c>
      <c r="P233" s="14" t="s">
        <v>541</v>
      </c>
      <c r="Q233" s="14" t="s">
        <v>553</v>
      </c>
      <c r="R233" s="47" t="s">
        <v>463</v>
      </c>
      <c r="S233" s="1"/>
      <c r="T233" s="1"/>
    </row>
    <row r="234" spans="1:20" s="68" customFormat="1" ht="78.75" customHeight="1">
      <c r="A234" s="57">
        <v>26</v>
      </c>
      <c r="B234" s="83" t="s">
        <v>608</v>
      </c>
      <c r="C234" s="117">
        <f t="shared" si="27"/>
        <v>571</v>
      </c>
      <c r="D234" s="105">
        <v>571</v>
      </c>
      <c r="E234" s="81"/>
      <c r="F234" s="116"/>
      <c r="G234" s="116"/>
      <c r="H234" s="117">
        <f t="shared" si="24"/>
        <v>767</v>
      </c>
      <c r="I234" s="186"/>
      <c r="J234" s="186">
        <v>767</v>
      </c>
      <c r="K234" s="102" t="s">
        <v>314</v>
      </c>
      <c r="L234" s="13" t="s">
        <v>656</v>
      </c>
      <c r="M234" s="5" t="s">
        <v>360</v>
      </c>
      <c r="N234" s="5" t="s">
        <v>589</v>
      </c>
      <c r="O234" s="128">
        <v>2136499</v>
      </c>
      <c r="P234" s="14" t="s">
        <v>543</v>
      </c>
      <c r="Q234" s="14" t="s">
        <v>553</v>
      </c>
      <c r="R234" s="104" t="s">
        <v>436</v>
      </c>
      <c r="S234" s="1"/>
      <c r="T234" s="1"/>
    </row>
    <row r="235" spans="1:20" s="36" customFormat="1" ht="53.25" customHeight="1">
      <c r="A235" s="57">
        <v>27</v>
      </c>
      <c r="B235" s="83" t="s">
        <v>590</v>
      </c>
      <c r="C235" s="117">
        <f t="shared" si="27"/>
        <v>100</v>
      </c>
      <c r="D235" s="105">
        <v>100</v>
      </c>
      <c r="E235" s="81"/>
      <c r="F235" s="116"/>
      <c r="G235" s="116"/>
      <c r="H235" s="117">
        <f t="shared" si="24"/>
        <v>50</v>
      </c>
      <c r="I235" s="186">
        <v>50</v>
      </c>
      <c r="J235" s="186"/>
      <c r="K235" s="102" t="s">
        <v>474</v>
      </c>
      <c r="L235" s="13" t="s">
        <v>623</v>
      </c>
      <c r="M235" s="5" t="s">
        <v>633</v>
      </c>
      <c r="N235" s="5" t="s">
        <v>589</v>
      </c>
      <c r="O235" s="128">
        <v>2136499</v>
      </c>
      <c r="P235" s="14" t="s">
        <v>543</v>
      </c>
      <c r="Q235" s="14" t="s">
        <v>553</v>
      </c>
      <c r="R235" s="104" t="s">
        <v>436</v>
      </c>
      <c r="S235" s="1"/>
      <c r="T235" s="1"/>
    </row>
    <row r="236" spans="1:20" s="26" customFormat="1" ht="51.75" customHeight="1">
      <c r="A236" s="57">
        <v>28</v>
      </c>
      <c r="B236" s="61" t="s">
        <v>1155</v>
      </c>
      <c r="C236" s="117">
        <f t="shared" si="27"/>
        <v>100</v>
      </c>
      <c r="D236" s="105">
        <v>100</v>
      </c>
      <c r="E236" s="105"/>
      <c r="F236" s="116"/>
      <c r="G236" s="116"/>
      <c r="H236" s="117">
        <f t="shared" si="24"/>
        <v>400</v>
      </c>
      <c r="I236" s="186"/>
      <c r="J236" s="186">
        <v>400</v>
      </c>
      <c r="K236" s="102" t="s">
        <v>45</v>
      </c>
      <c r="L236" s="13" t="s">
        <v>658</v>
      </c>
      <c r="M236" s="5" t="s">
        <v>589</v>
      </c>
      <c r="N236" s="5" t="s">
        <v>589</v>
      </c>
      <c r="O236" s="128">
        <v>2136499</v>
      </c>
      <c r="P236" s="14" t="s">
        <v>542</v>
      </c>
      <c r="Q236" s="14" t="s">
        <v>553</v>
      </c>
      <c r="R236" s="104" t="s">
        <v>436</v>
      </c>
      <c r="S236" s="1"/>
      <c r="T236" s="1"/>
    </row>
    <row r="237" spans="1:20" s="21" customFormat="1" ht="60" customHeight="1">
      <c r="A237" s="57">
        <v>29</v>
      </c>
      <c r="B237" s="83" t="s">
        <v>593</v>
      </c>
      <c r="C237" s="117">
        <f t="shared" si="27"/>
        <v>80</v>
      </c>
      <c r="D237" s="105">
        <v>80</v>
      </c>
      <c r="E237" s="81"/>
      <c r="F237" s="116"/>
      <c r="G237" s="116"/>
      <c r="H237" s="117">
        <f t="shared" si="24"/>
        <v>100</v>
      </c>
      <c r="I237" s="186">
        <v>100</v>
      </c>
      <c r="J237" s="186"/>
      <c r="K237" s="102" t="s">
        <v>1076</v>
      </c>
      <c r="L237" s="13" t="s">
        <v>634</v>
      </c>
      <c r="M237" s="18" t="s">
        <v>594</v>
      </c>
      <c r="N237" s="5" t="s">
        <v>589</v>
      </c>
      <c r="O237" s="128">
        <v>2136499</v>
      </c>
      <c r="P237" s="107">
        <v>302</v>
      </c>
      <c r="Q237" s="14" t="s">
        <v>553</v>
      </c>
      <c r="R237" s="47" t="s">
        <v>464</v>
      </c>
      <c r="S237" s="1"/>
      <c r="T237" s="1"/>
    </row>
    <row r="238" spans="1:20" s="90" customFormat="1" ht="58.5" customHeight="1">
      <c r="A238" s="57">
        <v>30</v>
      </c>
      <c r="B238" s="83" t="s">
        <v>595</v>
      </c>
      <c r="C238" s="117">
        <f>SUM(D238:G238)</f>
        <v>180</v>
      </c>
      <c r="D238" s="130"/>
      <c r="E238" s="132">
        <v>180</v>
      </c>
      <c r="F238" s="30"/>
      <c r="G238" s="30"/>
      <c r="H238" s="117">
        <f t="shared" si="24"/>
        <v>60</v>
      </c>
      <c r="I238" s="186">
        <v>60</v>
      </c>
      <c r="J238" s="186"/>
      <c r="K238" s="61" t="s">
        <v>231</v>
      </c>
      <c r="L238" s="61" t="s">
        <v>625</v>
      </c>
      <c r="M238" s="5" t="s">
        <v>589</v>
      </c>
      <c r="N238" s="5" t="s">
        <v>589</v>
      </c>
      <c r="O238" s="145">
        <v>2137001</v>
      </c>
      <c r="P238" s="83">
        <v>302</v>
      </c>
      <c r="Q238" s="83" t="s">
        <v>553</v>
      </c>
      <c r="R238" s="6" t="s">
        <v>161</v>
      </c>
    </row>
    <row r="239" spans="1:20" s="170" customFormat="1" ht="54" customHeight="1">
      <c r="A239" s="57">
        <v>31</v>
      </c>
      <c r="B239" s="84" t="s">
        <v>440</v>
      </c>
      <c r="C239" s="31">
        <f t="shared" si="27"/>
        <v>8277</v>
      </c>
      <c r="D239" s="16">
        <f>10277-2000</f>
        <v>8277</v>
      </c>
      <c r="E239" s="16"/>
      <c r="F239" s="10"/>
      <c r="G239" s="16"/>
      <c r="H239" s="117">
        <f t="shared" si="24"/>
        <v>11000</v>
      </c>
      <c r="I239" s="111">
        <v>11000</v>
      </c>
      <c r="J239" s="111"/>
      <c r="K239" s="84" t="s">
        <v>285</v>
      </c>
      <c r="L239" s="23" t="s">
        <v>862</v>
      </c>
      <c r="M239" s="57" t="s">
        <v>377</v>
      </c>
      <c r="N239" s="57" t="s">
        <v>376</v>
      </c>
      <c r="O239" s="57">
        <v>2130701</v>
      </c>
      <c r="P239" s="23">
        <v>30227</v>
      </c>
      <c r="Q239" s="23" t="s">
        <v>659</v>
      </c>
      <c r="R239" s="166" t="s">
        <v>46</v>
      </c>
      <c r="S239" s="110"/>
      <c r="T239" s="110"/>
    </row>
    <row r="240" spans="1:20" s="170" customFormat="1" ht="59.25" customHeight="1">
      <c r="A240" s="57">
        <v>32</v>
      </c>
      <c r="B240" s="84" t="s">
        <v>269</v>
      </c>
      <c r="C240" s="31">
        <f t="shared" si="27"/>
        <v>2000</v>
      </c>
      <c r="D240" s="16">
        <v>2000</v>
      </c>
      <c r="E240" s="16"/>
      <c r="F240" s="10"/>
      <c r="G240" s="16"/>
      <c r="H240" s="117">
        <f t="shared" si="24"/>
        <v>1600</v>
      </c>
      <c r="I240" s="111">
        <v>1600</v>
      </c>
      <c r="J240" s="111"/>
      <c r="K240" s="84" t="s">
        <v>476</v>
      </c>
      <c r="L240" s="23"/>
      <c r="M240" s="57" t="s">
        <v>508</v>
      </c>
      <c r="N240" s="57" t="s">
        <v>509</v>
      </c>
      <c r="O240" s="57">
        <v>2130199</v>
      </c>
      <c r="P240" s="23">
        <v>302</v>
      </c>
      <c r="Q240" s="23"/>
      <c r="R240" s="166"/>
      <c r="S240" s="110"/>
      <c r="T240" s="110"/>
    </row>
    <row r="241" spans="1:20" s="177" customFormat="1" ht="55.5" customHeight="1">
      <c r="A241" s="57">
        <v>33</v>
      </c>
      <c r="B241" s="99" t="s">
        <v>606</v>
      </c>
      <c r="C241" s="117">
        <f t="shared" si="27"/>
        <v>100</v>
      </c>
      <c r="D241" s="116">
        <v>100</v>
      </c>
      <c r="E241" s="10"/>
      <c r="F241" s="116"/>
      <c r="G241" s="17"/>
      <c r="H241" s="117">
        <f t="shared" si="24"/>
        <v>130</v>
      </c>
      <c r="I241" s="189">
        <v>130</v>
      </c>
      <c r="J241" s="189"/>
      <c r="K241" s="95" t="s">
        <v>475</v>
      </c>
      <c r="L241" s="20" t="s">
        <v>655</v>
      </c>
      <c r="M241" s="4" t="s">
        <v>581</v>
      </c>
      <c r="N241" s="4" t="s">
        <v>532</v>
      </c>
      <c r="O241" s="4">
        <v>2130106</v>
      </c>
      <c r="P241" s="20">
        <v>302</v>
      </c>
      <c r="Q241" s="20" t="s">
        <v>553</v>
      </c>
      <c r="R241" s="6"/>
      <c r="S241" s="21"/>
      <c r="T241" s="21"/>
    </row>
    <row r="242" spans="1:20" s="177" customFormat="1" ht="35.25" customHeight="1">
      <c r="A242" s="167" t="s">
        <v>112</v>
      </c>
      <c r="B242" s="109" t="s">
        <v>114</v>
      </c>
      <c r="C242" s="117">
        <f>SUM(C243:C248)</f>
        <v>85655</v>
      </c>
      <c r="D242" s="117">
        <f>SUM(D243:D248)</f>
        <v>7988</v>
      </c>
      <c r="E242" s="117">
        <f>SUM(E243:E248)</f>
        <v>77667</v>
      </c>
      <c r="F242" s="117">
        <f>SUM(F243:F248)</f>
        <v>0</v>
      </c>
      <c r="G242" s="117">
        <f>SUM(G243:G248)</f>
        <v>0</v>
      </c>
      <c r="H242" s="117">
        <f t="shared" si="24"/>
        <v>98108</v>
      </c>
      <c r="I242" s="195">
        <v>11497</v>
      </c>
      <c r="J242" s="195">
        <v>86611</v>
      </c>
      <c r="K242" s="95"/>
      <c r="L242" s="13"/>
      <c r="M242" s="18"/>
      <c r="N242" s="5"/>
      <c r="O242" s="128"/>
      <c r="P242" s="107"/>
      <c r="Q242" s="14"/>
      <c r="R242" s="47"/>
      <c r="S242" s="1"/>
      <c r="T242" s="1"/>
    </row>
    <row r="243" spans="1:20" s="36" customFormat="1" ht="96.75" customHeight="1">
      <c r="A243" s="57">
        <v>1</v>
      </c>
      <c r="B243" s="98" t="s">
        <v>925</v>
      </c>
      <c r="C243" s="117">
        <f t="shared" ref="C243:C248" si="28">SUM(D243:G243)</f>
        <v>486</v>
      </c>
      <c r="D243" s="116">
        <v>486</v>
      </c>
      <c r="E243" s="116"/>
      <c r="F243" s="116"/>
      <c r="G243" s="17"/>
      <c r="H243" s="117">
        <f t="shared" si="24"/>
        <v>804</v>
      </c>
      <c r="I243" s="50">
        <v>804</v>
      </c>
      <c r="J243" s="50"/>
      <c r="K243" s="79" t="s">
        <v>259</v>
      </c>
      <c r="L243" s="34"/>
      <c r="M243" s="35" t="s">
        <v>918</v>
      </c>
      <c r="N243" s="35" t="s">
        <v>362</v>
      </c>
      <c r="O243" s="35">
        <v>2140102</v>
      </c>
      <c r="P243" s="34">
        <v>30299</v>
      </c>
      <c r="Q243" s="34" t="s">
        <v>891</v>
      </c>
      <c r="R243" s="108"/>
    </row>
    <row r="244" spans="1:20" s="28" customFormat="1" ht="99.75" customHeight="1">
      <c r="A244" s="57">
        <v>2</v>
      </c>
      <c r="B244" s="98" t="s">
        <v>917</v>
      </c>
      <c r="C244" s="117">
        <f t="shared" si="28"/>
        <v>2002</v>
      </c>
      <c r="D244" s="116">
        <v>2002</v>
      </c>
      <c r="E244" s="116"/>
      <c r="F244" s="116"/>
      <c r="G244" s="17"/>
      <c r="H244" s="117">
        <f t="shared" si="24"/>
        <v>2193</v>
      </c>
      <c r="I244" s="50">
        <v>2193</v>
      </c>
      <c r="J244" s="50"/>
      <c r="K244" s="79" t="s">
        <v>477</v>
      </c>
      <c r="L244" s="34"/>
      <c r="M244" s="35" t="s">
        <v>918</v>
      </c>
      <c r="N244" s="35" t="s">
        <v>362</v>
      </c>
      <c r="O244" s="35">
        <v>2140106</v>
      </c>
      <c r="P244" s="34">
        <v>31005</v>
      </c>
      <c r="Q244" s="34" t="s">
        <v>891</v>
      </c>
      <c r="R244" s="108"/>
      <c r="S244" s="36"/>
      <c r="T244" s="36"/>
    </row>
    <row r="245" spans="1:20" s="28" customFormat="1" ht="27" customHeight="1">
      <c r="A245" s="57">
        <v>3</v>
      </c>
      <c r="B245" s="98" t="s">
        <v>924</v>
      </c>
      <c r="C245" s="117">
        <f t="shared" si="28"/>
        <v>5500</v>
      </c>
      <c r="D245" s="116">
        <v>5500</v>
      </c>
      <c r="E245" s="116"/>
      <c r="F245" s="116"/>
      <c r="G245" s="17"/>
      <c r="H245" s="117">
        <f t="shared" si="24"/>
        <v>8000</v>
      </c>
      <c r="I245" s="50">
        <v>8000</v>
      </c>
      <c r="J245" s="50"/>
      <c r="K245" s="79" t="s">
        <v>478</v>
      </c>
      <c r="L245" s="34"/>
      <c r="M245" s="35" t="s">
        <v>918</v>
      </c>
      <c r="N245" s="35" t="s">
        <v>363</v>
      </c>
      <c r="O245" s="35">
        <v>2140111</v>
      </c>
      <c r="P245" s="34">
        <v>39999</v>
      </c>
      <c r="Q245" s="34" t="s">
        <v>891</v>
      </c>
      <c r="R245" s="108" t="s">
        <v>923</v>
      </c>
      <c r="S245" s="36"/>
      <c r="T245" s="36"/>
    </row>
    <row r="246" spans="1:20" s="90" customFormat="1" ht="53.25" customHeight="1">
      <c r="A246" s="196" t="s">
        <v>489</v>
      </c>
      <c r="B246" s="79" t="s">
        <v>1145</v>
      </c>
      <c r="C246" s="117">
        <f t="shared" si="28"/>
        <v>37667</v>
      </c>
      <c r="D246" s="231"/>
      <c r="E246" s="131">
        <v>37667</v>
      </c>
      <c r="F246" s="120"/>
      <c r="G246" s="120"/>
      <c r="H246" s="117">
        <f t="shared" si="24"/>
        <v>35390</v>
      </c>
      <c r="I246" s="50"/>
      <c r="J246" s="50">
        <v>35390</v>
      </c>
      <c r="K246" s="92" t="s">
        <v>244</v>
      </c>
      <c r="L246" s="225"/>
      <c r="M246" s="35" t="s">
        <v>336</v>
      </c>
      <c r="N246" s="35" t="s">
        <v>336</v>
      </c>
      <c r="O246" s="133">
        <v>2146202</v>
      </c>
      <c r="P246" s="79">
        <v>31099</v>
      </c>
      <c r="Q246" s="79" t="s">
        <v>891</v>
      </c>
      <c r="R246" s="226"/>
    </row>
    <row r="247" spans="1:20" s="233" customFormat="1" ht="80.25" customHeight="1">
      <c r="A247" s="196" t="s">
        <v>490</v>
      </c>
      <c r="B247" s="79" t="s">
        <v>1143</v>
      </c>
      <c r="C247" s="117">
        <f t="shared" si="28"/>
        <v>32000</v>
      </c>
      <c r="D247" s="232"/>
      <c r="E247" s="165">
        <v>32000</v>
      </c>
      <c r="F247" s="120"/>
      <c r="G247" s="120"/>
      <c r="H247" s="117">
        <f t="shared" si="24"/>
        <v>36000</v>
      </c>
      <c r="I247" s="50"/>
      <c r="J247" s="50">
        <v>36000</v>
      </c>
      <c r="K247" s="92" t="s">
        <v>245</v>
      </c>
      <c r="L247" s="144"/>
      <c r="M247" s="35" t="s">
        <v>338</v>
      </c>
      <c r="N247" s="35" t="s">
        <v>337</v>
      </c>
      <c r="O247" s="133">
        <v>2146399</v>
      </c>
      <c r="P247" s="79">
        <v>31099</v>
      </c>
      <c r="Q247" s="79" t="s">
        <v>1138</v>
      </c>
      <c r="R247" s="226"/>
    </row>
    <row r="248" spans="1:20" s="70" customFormat="1" ht="48" customHeight="1">
      <c r="A248" s="196" t="s">
        <v>491</v>
      </c>
      <c r="B248" s="234" t="s">
        <v>1144</v>
      </c>
      <c r="C248" s="117">
        <f t="shared" si="28"/>
        <v>8000</v>
      </c>
      <c r="D248" s="161"/>
      <c r="E248" s="131">
        <v>8000</v>
      </c>
      <c r="F248" s="120"/>
      <c r="G248" s="79"/>
      <c r="H248" s="117">
        <f t="shared" si="24"/>
        <v>4000</v>
      </c>
      <c r="I248" s="50"/>
      <c r="J248" s="50">
        <v>4000</v>
      </c>
      <c r="K248" s="92" t="s">
        <v>1152</v>
      </c>
      <c r="L248" s="144"/>
      <c r="M248" s="35" t="s">
        <v>410</v>
      </c>
      <c r="N248" s="35" t="s">
        <v>339</v>
      </c>
      <c r="O248" s="133">
        <v>2146399</v>
      </c>
      <c r="P248" s="79">
        <v>31099</v>
      </c>
      <c r="Q248" s="79" t="s">
        <v>1138</v>
      </c>
      <c r="R248" s="226"/>
    </row>
    <row r="249" spans="1:20" s="28" customFormat="1" ht="37.15" customHeight="1">
      <c r="A249" s="167" t="s">
        <v>126</v>
      </c>
      <c r="B249" s="137" t="s">
        <v>115</v>
      </c>
      <c r="C249" s="117">
        <f>C250+C254</f>
        <v>18864</v>
      </c>
      <c r="D249" s="117">
        <f>D250+D254</f>
        <v>18807</v>
      </c>
      <c r="E249" s="117">
        <f>E250+E254</f>
        <v>57</v>
      </c>
      <c r="F249" s="117">
        <f>F250+F254</f>
        <v>0</v>
      </c>
      <c r="G249" s="117">
        <f>G250+G254</f>
        <v>0</v>
      </c>
      <c r="H249" s="117">
        <f t="shared" si="24"/>
        <v>9757</v>
      </c>
      <c r="I249" s="193">
        <f>5457+2300+2000</f>
        <v>9757</v>
      </c>
      <c r="J249" s="193"/>
      <c r="K249" s="79"/>
      <c r="L249" s="34"/>
      <c r="M249" s="35"/>
      <c r="N249" s="35"/>
      <c r="O249" s="35"/>
      <c r="P249" s="34"/>
      <c r="Q249" s="34"/>
      <c r="R249" s="108"/>
      <c r="S249" s="36"/>
      <c r="T249" s="36"/>
    </row>
    <row r="250" spans="1:20" s="28" customFormat="1" ht="20.45" customHeight="1">
      <c r="A250" s="167" t="s">
        <v>101</v>
      </c>
      <c r="B250" s="137" t="s">
        <v>96</v>
      </c>
      <c r="C250" s="117">
        <f>SUM(C251:C253)</f>
        <v>10750</v>
      </c>
      <c r="D250" s="117">
        <f t="shared" ref="D250:J250" si="29">SUM(D251:D253)</f>
        <v>10750</v>
      </c>
      <c r="E250" s="117">
        <f t="shared" si="29"/>
        <v>0</v>
      </c>
      <c r="F250" s="117">
        <f t="shared" si="29"/>
        <v>0</v>
      </c>
      <c r="G250" s="117">
        <f t="shared" si="29"/>
        <v>0</v>
      </c>
      <c r="H250" s="117">
        <f t="shared" si="24"/>
        <v>0</v>
      </c>
      <c r="I250" s="117">
        <f t="shared" si="29"/>
        <v>0</v>
      </c>
      <c r="J250" s="117">
        <f t="shared" si="29"/>
        <v>0</v>
      </c>
      <c r="K250" s="79"/>
      <c r="L250" s="34"/>
      <c r="M250" s="35"/>
      <c r="N250" s="35"/>
      <c r="O250" s="35"/>
      <c r="P250" s="34"/>
      <c r="Q250" s="34"/>
      <c r="R250" s="108"/>
      <c r="S250" s="36"/>
      <c r="T250" s="36"/>
    </row>
    <row r="251" spans="1:20" s="177" customFormat="1" ht="90" customHeight="1">
      <c r="A251" s="57">
        <v>1</v>
      </c>
      <c r="B251" s="83" t="s">
        <v>1071</v>
      </c>
      <c r="C251" s="117">
        <f>SUM(D251:G251)</f>
        <v>200</v>
      </c>
      <c r="D251" s="155">
        <v>200</v>
      </c>
      <c r="E251" s="17"/>
      <c r="F251" s="116"/>
      <c r="G251" s="17"/>
      <c r="H251" s="117">
        <f t="shared" si="24"/>
        <v>0</v>
      </c>
      <c r="I251" s="190"/>
      <c r="J251" s="190"/>
      <c r="K251" s="100" t="s">
        <v>246</v>
      </c>
      <c r="L251" s="32" t="s">
        <v>1084</v>
      </c>
      <c r="M251" s="59" t="s">
        <v>18</v>
      </c>
      <c r="N251" s="59" t="s">
        <v>18</v>
      </c>
      <c r="O251" s="59">
        <v>2150599</v>
      </c>
      <c r="P251" s="2">
        <v>30299</v>
      </c>
      <c r="Q251" s="8" t="s">
        <v>1062</v>
      </c>
      <c r="R251" s="3"/>
      <c r="S251" s="1"/>
      <c r="T251" s="1"/>
    </row>
    <row r="252" spans="1:20" s="28" customFormat="1" ht="39" customHeight="1">
      <c r="A252" s="57">
        <v>2</v>
      </c>
      <c r="B252" s="95" t="s">
        <v>929</v>
      </c>
      <c r="C252" s="117">
        <f>SUM(D252:G252)</f>
        <v>10000</v>
      </c>
      <c r="D252" s="116">
        <v>10000</v>
      </c>
      <c r="E252" s="116"/>
      <c r="F252" s="116"/>
      <c r="G252" s="116"/>
      <c r="H252" s="117">
        <f t="shared" si="24"/>
        <v>0</v>
      </c>
      <c r="I252" s="189"/>
      <c r="J252" s="189"/>
      <c r="K252" s="96" t="s">
        <v>306</v>
      </c>
      <c r="L252" s="37"/>
      <c r="M252" s="4" t="s">
        <v>782</v>
      </c>
      <c r="N252" s="4" t="s">
        <v>782</v>
      </c>
      <c r="O252" s="4">
        <v>2159999</v>
      </c>
      <c r="P252" s="20">
        <v>31099</v>
      </c>
      <c r="Q252" s="20" t="s">
        <v>891</v>
      </c>
      <c r="R252" s="108" t="s">
        <v>295</v>
      </c>
      <c r="S252" s="48"/>
      <c r="T252" s="48"/>
    </row>
    <row r="253" spans="1:20" s="7" customFormat="1" ht="59.25" customHeight="1">
      <c r="A253" s="57">
        <v>3</v>
      </c>
      <c r="B253" s="83" t="s">
        <v>1072</v>
      </c>
      <c r="C253" s="117">
        <f>SUM(D253:G253)</f>
        <v>550</v>
      </c>
      <c r="D253" s="155">
        <v>550</v>
      </c>
      <c r="E253" s="17"/>
      <c r="F253" s="116"/>
      <c r="G253" s="17"/>
      <c r="H253" s="117">
        <f t="shared" si="24"/>
        <v>0</v>
      </c>
      <c r="I253" s="190"/>
      <c r="J253" s="190"/>
      <c r="K253" s="100" t="s">
        <v>247</v>
      </c>
      <c r="L253" s="32" t="s">
        <v>1085</v>
      </c>
      <c r="M253" s="59" t="s">
        <v>1061</v>
      </c>
      <c r="N253" s="59" t="s">
        <v>20</v>
      </c>
      <c r="O253" s="59">
        <v>2150699</v>
      </c>
      <c r="P253" s="8">
        <v>30499</v>
      </c>
      <c r="Q253" s="8" t="s">
        <v>1062</v>
      </c>
      <c r="R253" s="3"/>
      <c r="S253" s="1"/>
      <c r="T253" s="1"/>
    </row>
    <row r="254" spans="1:20" s="7" customFormat="1" ht="24.75" customHeight="1">
      <c r="A254" s="167" t="s">
        <v>97</v>
      </c>
      <c r="B254" s="109" t="s">
        <v>98</v>
      </c>
      <c r="C254" s="117">
        <f t="shared" ref="C254:J254" si="30">SUM(C255:C258)</f>
        <v>8114</v>
      </c>
      <c r="D254" s="117">
        <f t="shared" si="30"/>
        <v>8057</v>
      </c>
      <c r="E254" s="117">
        <f t="shared" si="30"/>
        <v>57</v>
      </c>
      <c r="F254" s="117">
        <f t="shared" si="30"/>
        <v>0</v>
      </c>
      <c r="G254" s="117">
        <f t="shared" si="30"/>
        <v>0</v>
      </c>
      <c r="H254" s="117">
        <f t="shared" si="24"/>
        <v>8104</v>
      </c>
      <c r="I254" s="117">
        <f t="shared" si="30"/>
        <v>8104</v>
      </c>
      <c r="J254" s="117">
        <f t="shared" si="30"/>
        <v>0</v>
      </c>
      <c r="K254" s="100"/>
      <c r="L254" s="32"/>
      <c r="M254" s="59"/>
      <c r="N254" s="59"/>
      <c r="O254" s="59"/>
      <c r="P254" s="8"/>
      <c r="Q254" s="8"/>
      <c r="R254" s="3"/>
      <c r="S254" s="1"/>
      <c r="T254" s="1"/>
    </row>
    <row r="255" spans="1:20" s="48" customFormat="1" ht="59.25" customHeight="1">
      <c r="A255" s="57">
        <v>1</v>
      </c>
      <c r="B255" s="83" t="s">
        <v>1063</v>
      </c>
      <c r="C255" s="117">
        <f>SUM(D255:G255)</f>
        <v>2000</v>
      </c>
      <c r="D255" s="41">
        <v>2000</v>
      </c>
      <c r="E255" s="42"/>
      <c r="F255" s="116"/>
      <c r="G255" s="17"/>
      <c r="H255" s="117">
        <f t="shared" si="24"/>
        <v>2000</v>
      </c>
      <c r="I255" s="186">
        <v>2000</v>
      </c>
      <c r="J255" s="186"/>
      <c r="K255" s="100" t="s">
        <v>479</v>
      </c>
      <c r="L255" s="2" t="s">
        <v>1064</v>
      </c>
      <c r="M255" s="5" t="s">
        <v>1061</v>
      </c>
      <c r="N255" s="5" t="s">
        <v>340</v>
      </c>
      <c r="O255" s="5">
        <v>2150805</v>
      </c>
      <c r="P255" s="2">
        <v>30499</v>
      </c>
      <c r="Q255" s="2" t="s">
        <v>1062</v>
      </c>
      <c r="R255" s="108" t="s">
        <v>296</v>
      </c>
      <c r="S255" s="1"/>
      <c r="T255" s="1"/>
    </row>
    <row r="256" spans="1:20" s="36" customFormat="1" ht="54" customHeight="1">
      <c r="A256" s="57">
        <v>2</v>
      </c>
      <c r="B256" s="83" t="s">
        <v>1068</v>
      </c>
      <c r="C256" s="117">
        <f>SUM(D256:G256)</f>
        <v>3757</v>
      </c>
      <c r="D256" s="41">
        <v>3757</v>
      </c>
      <c r="E256" s="42"/>
      <c r="F256" s="116"/>
      <c r="G256" s="17"/>
      <c r="H256" s="117">
        <f t="shared" si="24"/>
        <v>3757</v>
      </c>
      <c r="I256" s="186">
        <v>3757</v>
      </c>
      <c r="J256" s="186"/>
      <c r="K256" s="100" t="s">
        <v>303</v>
      </c>
      <c r="L256" s="2" t="s">
        <v>1053</v>
      </c>
      <c r="M256" s="5" t="s">
        <v>1061</v>
      </c>
      <c r="N256" s="5" t="s">
        <v>341</v>
      </c>
      <c r="O256" s="5">
        <v>2150899</v>
      </c>
      <c r="P256" s="2">
        <v>30499</v>
      </c>
      <c r="Q256" s="2" t="s">
        <v>1062</v>
      </c>
      <c r="R256" s="108" t="s">
        <v>295</v>
      </c>
      <c r="S256" s="1"/>
      <c r="T256" s="1"/>
    </row>
    <row r="257" spans="1:20" s="36" customFormat="1" ht="34.5" customHeight="1">
      <c r="A257" s="57">
        <v>3</v>
      </c>
      <c r="B257" s="83" t="s">
        <v>1059</v>
      </c>
      <c r="C257" s="117">
        <f>SUM(D257:G257)</f>
        <v>2300</v>
      </c>
      <c r="D257" s="41">
        <v>2300</v>
      </c>
      <c r="E257" s="42"/>
      <c r="F257" s="116"/>
      <c r="G257" s="17"/>
      <c r="H257" s="117">
        <f t="shared" si="24"/>
        <v>2300</v>
      </c>
      <c r="I257" s="186">
        <v>2300</v>
      </c>
      <c r="J257" s="186"/>
      <c r="K257" s="100" t="s">
        <v>307</v>
      </c>
      <c r="L257" s="2" t="s">
        <v>1060</v>
      </c>
      <c r="M257" s="5" t="s">
        <v>1061</v>
      </c>
      <c r="N257" s="5" t="s">
        <v>342</v>
      </c>
      <c r="O257" s="5">
        <v>2159904</v>
      </c>
      <c r="P257" s="2">
        <v>30499</v>
      </c>
      <c r="Q257" s="2" t="s">
        <v>1062</v>
      </c>
      <c r="R257" s="108" t="s">
        <v>295</v>
      </c>
      <c r="S257" s="1"/>
      <c r="T257" s="1"/>
    </row>
    <row r="258" spans="1:20" s="70" customFormat="1" ht="57.75" customHeight="1">
      <c r="A258" s="196" t="s">
        <v>283</v>
      </c>
      <c r="B258" s="85" t="s">
        <v>1086</v>
      </c>
      <c r="C258" s="117">
        <f>SUM(D258:G258)</f>
        <v>57</v>
      </c>
      <c r="D258" s="82"/>
      <c r="E258" s="71">
        <v>57</v>
      </c>
      <c r="F258" s="71"/>
      <c r="G258" s="71"/>
      <c r="H258" s="117">
        <f t="shared" si="24"/>
        <v>47</v>
      </c>
      <c r="I258" s="71">
        <v>47</v>
      </c>
      <c r="J258" s="71"/>
      <c r="K258" s="84" t="s">
        <v>1160</v>
      </c>
      <c r="L258" s="84" t="s">
        <v>1087</v>
      </c>
      <c r="M258" s="64" t="s">
        <v>1088</v>
      </c>
      <c r="N258" s="64" t="s">
        <v>426</v>
      </c>
      <c r="O258" s="5">
        <v>2156099</v>
      </c>
      <c r="P258" s="93">
        <v>30299</v>
      </c>
      <c r="Q258" s="93" t="s">
        <v>1089</v>
      </c>
      <c r="R258" s="85"/>
    </row>
    <row r="259" spans="1:20" s="36" customFormat="1" ht="27.75" customHeight="1">
      <c r="A259" s="167" t="s">
        <v>127</v>
      </c>
      <c r="B259" s="109" t="s">
        <v>480</v>
      </c>
      <c r="C259" s="117">
        <f>SUM(C260:C267)</f>
        <v>5830</v>
      </c>
      <c r="D259" s="117">
        <f>SUM(D260:D267)</f>
        <v>5550</v>
      </c>
      <c r="E259" s="117">
        <f>SUM(E260:E267)</f>
        <v>0</v>
      </c>
      <c r="F259" s="117">
        <f>SUM(F260:F267)</f>
        <v>0</v>
      </c>
      <c r="G259" s="117">
        <f>SUM(G260:G267)</f>
        <v>280</v>
      </c>
      <c r="H259" s="117">
        <f t="shared" si="24"/>
        <v>6685</v>
      </c>
      <c r="I259" s="195">
        <v>6685</v>
      </c>
      <c r="J259" s="195"/>
      <c r="K259" s="100"/>
      <c r="L259" s="2"/>
      <c r="M259" s="5"/>
      <c r="N259" s="5"/>
      <c r="O259" s="5"/>
      <c r="P259" s="2"/>
      <c r="Q259" s="2"/>
      <c r="R259" s="108"/>
      <c r="S259" s="1"/>
      <c r="T259" s="1"/>
    </row>
    <row r="260" spans="1:20" s="1" customFormat="1" ht="27.75" customHeight="1">
      <c r="A260" s="57">
        <v>1</v>
      </c>
      <c r="B260" s="79" t="s">
        <v>989</v>
      </c>
      <c r="C260" s="117">
        <f>SUM(D260:G260)</f>
        <v>1000</v>
      </c>
      <c r="D260" s="38">
        <v>1000</v>
      </c>
      <c r="E260" s="17"/>
      <c r="F260" s="116"/>
      <c r="G260" s="17"/>
      <c r="H260" s="117">
        <f t="shared" si="24"/>
        <v>1000</v>
      </c>
      <c r="I260" s="188">
        <v>1000</v>
      </c>
      <c r="J260" s="188"/>
      <c r="K260" s="79" t="s">
        <v>308</v>
      </c>
      <c r="L260" s="34"/>
      <c r="M260" s="24" t="s">
        <v>15</v>
      </c>
      <c r="N260" s="57" t="s">
        <v>343</v>
      </c>
      <c r="O260" s="24">
        <v>2160505</v>
      </c>
      <c r="P260" s="25">
        <v>30499</v>
      </c>
      <c r="Q260" s="25" t="s">
        <v>86</v>
      </c>
      <c r="R260" s="108" t="s">
        <v>295</v>
      </c>
      <c r="S260" s="28"/>
      <c r="T260" s="28"/>
    </row>
    <row r="261" spans="1:20" s="1" customFormat="1" ht="57" customHeight="1">
      <c r="A261" s="57">
        <v>2</v>
      </c>
      <c r="B261" s="83" t="s">
        <v>1065</v>
      </c>
      <c r="C261" s="117">
        <f t="shared" ref="C261:C267" si="31">SUM(D261:G261)</f>
        <v>50</v>
      </c>
      <c r="D261" s="41">
        <v>50</v>
      </c>
      <c r="E261" s="42"/>
      <c r="F261" s="116"/>
      <c r="G261" s="17"/>
      <c r="H261" s="117">
        <f t="shared" si="24"/>
        <v>50</v>
      </c>
      <c r="I261" s="186">
        <v>50</v>
      </c>
      <c r="J261" s="186"/>
      <c r="K261" s="100" t="s">
        <v>1066</v>
      </c>
      <c r="L261" s="2" t="s">
        <v>1067</v>
      </c>
      <c r="M261" s="5" t="s">
        <v>1061</v>
      </c>
      <c r="N261" s="5" t="s">
        <v>19</v>
      </c>
      <c r="O261" s="5">
        <v>2160699</v>
      </c>
      <c r="P261" s="2">
        <v>30499</v>
      </c>
      <c r="Q261" s="2" t="s">
        <v>1062</v>
      </c>
      <c r="R261" s="3"/>
    </row>
    <row r="262" spans="1:20" s="26" customFormat="1" ht="57.75" customHeight="1">
      <c r="A262" s="57">
        <v>3</v>
      </c>
      <c r="B262" s="98" t="s">
        <v>793</v>
      </c>
      <c r="C262" s="117">
        <f t="shared" si="31"/>
        <v>600</v>
      </c>
      <c r="D262" s="44">
        <v>600</v>
      </c>
      <c r="E262" s="44"/>
      <c r="F262" s="116"/>
      <c r="G262" s="17"/>
      <c r="H262" s="117">
        <f t="shared" si="24"/>
        <v>600</v>
      </c>
      <c r="I262" s="12">
        <v>600</v>
      </c>
      <c r="J262" s="12"/>
      <c r="K262" s="79" t="s">
        <v>248</v>
      </c>
      <c r="L262" s="34" t="s">
        <v>794</v>
      </c>
      <c r="M262" s="43" t="s">
        <v>795</v>
      </c>
      <c r="N262" s="43" t="s">
        <v>795</v>
      </c>
      <c r="O262" s="43">
        <v>2160699</v>
      </c>
      <c r="P262" s="29">
        <v>30499</v>
      </c>
      <c r="Q262" s="29" t="s">
        <v>783</v>
      </c>
      <c r="R262" s="108"/>
      <c r="S262" s="7"/>
      <c r="T262" s="7"/>
    </row>
    <row r="263" spans="1:20" s="36" customFormat="1" ht="111" customHeight="1">
      <c r="A263" s="57">
        <v>4</v>
      </c>
      <c r="B263" s="98" t="s">
        <v>74</v>
      </c>
      <c r="C263" s="117">
        <f t="shared" si="31"/>
        <v>1200</v>
      </c>
      <c r="D263" s="44">
        <v>1200</v>
      </c>
      <c r="E263" s="44"/>
      <c r="F263" s="116"/>
      <c r="G263" s="17">
        <v>0</v>
      </c>
      <c r="H263" s="117">
        <f t="shared" si="24"/>
        <v>1200</v>
      </c>
      <c r="I263" s="12">
        <v>1200</v>
      </c>
      <c r="J263" s="12"/>
      <c r="K263" s="79" t="s">
        <v>467</v>
      </c>
      <c r="L263" s="34" t="s">
        <v>784</v>
      </c>
      <c r="M263" s="35" t="s">
        <v>523</v>
      </c>
      <c r="N263" s="35" t="s">
        <v>523</v>
      </c>
      <c r="O263" s="43">
        <v>2160699</v>
      </c>
      <c r="P263" s="29">
        <v>302</v>
      </c>
      <c r="Q263" s="29" t="s">
        <v>783</v>
      </c>
      <c r="R263" s="108"/>
      <c r="S263" s="7"/>
      <c r="T263" s="7"/>
    </row>
    <row r="264" spans="1:20" s="21" customFormat="1" ht="58.5" customHeight="1">
      <c r="A264" s="57">
        <v>5</v>
      </c>
      <c r="B264" s="98" t="s">
        <v>88</v>
      </c>
      <c r="C264" s="117">
        <f t="shared" si="31"/>
        <v>500</v>
      </c>
      <c r="D264" s="44">
        <v>500</v>
      </c>
      <c r="E264" s="44"/>
      <c r="F264" s="116"/>
      <c r="G264" s="17"/>
      <c r="H264" s="117">
        <f t="shared" ref="H264:H327" si="32">I264+J264</f>
        <v>500</v>
      </c>
      <c r="I264" s="12">
        <v>500</v>
      </c>
      <c r="J264" s="12"/>
      <c r="K264" s="79" t="s">
        <v>872</v>
      </c>
      <c r="L264" s="34" t="s">
        <v>785</v>
      </c>
      <c r="M264" s="43" t="s">
        <v>10</v>
      </c>
      <c r="N264" s="43" t="s">
        <v>3</v>
      </c>
      <c r="O264" s="43">
        <v>2160699</v>
      </c>
      <c r="P264" s="29">
        <v>30299</v>
      </c>
      <c r="Q264" s="29" t="s">
        <v>783</v>
      </c>
      <c r="R264" s="108"/>
      <c r="S264" s="7"/>
      <c r="T264" s="7"/>
    </row>
    <row r="265" spans="1:20" s="171" customFormat="1" ht="45" customHeight="1">
      <c r="A265" s="57">
        <v>6</v>
      </c>
      <c r="B265" s="98" t="s">
        <v>786</v>
      </c>
      <c r="C265" s="31">
        <f t="shared" si="31"/>
        <v>1700</v>
      </c>
      <c r="D265" s="174">
        <v>1500</v>
      </c>
      <c r="E265" s="174"/>
      <c r="F265" s="10"/>
      <c r="G265" s="16">
        <v>200</v>
      </c>
      <c r="H265" s="117">
        <f t="shared" si="32"/>
        <v>1500</v>
      </c>
      <c r="I265" s="71">
        <v>1500</v>
      </c>
      <c r="J265" s="71"/>
      <c r="K265" s="84" t="s">
        <v>308</v>
      </c>
      <c r="L265" s="23" t="s">
        <v>787</v>
      </c>
      <c r="M265" s="57" t="s">
        <v>344</v>
      </c>
      <c r="N265" s="57" t="s">
        <v>524</v>
      </c>
      <c r="O265" s="64">
        <v>2169999</v>
      </c>
      <c r="P265" s="169">
        <v>30499</v>
      </c>
      <c r="Q265" s="169" t="s">
        <v>783</v>
      </c>
      <c r="R265" s="166" t="s">
        <v>295</v>
      </c>
      <c r="S265" s="235"/>
      <c r="T265" s="235"/>
    </row>
    <row r="266" spans="1:20" s="68" customFormat="1" ht="49.5" customHeight="1">
      <c r="A266" s="57">
        <v>7</v>
      </c>
      <c r="B266" s="98" t="s">
        <v>790</v>
      </c>
      <c r="C266" s="31">
        <f t="shared" si="31"/>
        <v>200</v>
      </c>
      <c r="D266" s="174">
        <v>200</v>
      </c>
      <c r="E266" s="174"/>
      <c r="F266" s="10"/>
      <c r="G266" s="16"/>
      <c r="H266" s="117">
        <f t="shared" si="32"/>
        <v>200</v>
      </c>
      <c r="I266" s="71">
        <v>200</v>
      </c>
      <c r="J266" s="71"/>
      <c r="K266" s="84" t="s">
        <v>791</v>
      </c>
      <c r="L266" s="23" t="s">
        <v>792</v>
      </c>
      <c r="M266" s="64" t="s">
        <v>789</v>
      </c>
      <c r="N266" s="64" t="s">
        <v>3</v>
      </c>
      <c r="O266" s="64">
        <v>2169999</v>
      </c>
      <c r="P266" s="169">
        <v>30299</v>
      </c>
      <c r="Q266" s="169" t="s">
        <v>783</v>
      </c>
      <c r="R266" s="166"/>
      <c r="S266" s="235"/>
      <c r="T266" s="235"/>
    </row>
    <row r="267" spans="1:20" s="171" customFormat="1" ht="57.75" customHeight="1">
      <c r="A267" s="57">
        <v>8</v>
      </c>
      <c r="B267" s="98" t="s">
        <v>1039</v>
      </c>
      <c r="C267" s="31">
        <f t="shared" si="31"/>
        <v>580</v>
      </c>
      <c r="D267" s="174">
        <v>500</v>
      </c>
      <c r="E267" s="174"/>
      <c r="F267" s="10"/>
      <c r="G267" s="16">
        <v>80</v>
      </c>
      <c r="H267" s="31">
        <f t="shared" si="32"/>
        <v>450</v>
      </c>
      <c r="I267" s="71">
        <v>450</v>
      </c>
      <c r="J267" s="71"/>
      <c r="K267" s="84" t="s">
        <v>282</v>
      </c>
      <c r="L267" s="23" t="s">
        <v>788</v>
      </c>
      <c r="M267" s="64" t="s">
        <v>789</v>
      </c>
      <c r="N267" s="64" t="s">
        <v>789</v>
      </c>
      <c r="O267" s="64">
        <v>2169999</v>
      </c>
      <c r="P267" s="169">
        <v>30499</v>
      </c>
      <c r="Q267" s="169" t="s">
        <v>783</v>
      </c>
      <c r="R267" s="166"/>
      <c r="S267" s="235"/>
      <c r="T267" s="235"/>
    </row>
    <row r="268" spans="1:20" s="171" customFormat="1" ht="52.5" customHeight="1">
      <c r="A268" s="167" t="s">
        <v>128</v>
      </c>
      <c r="B268" s="137" t="s">
        <v>116</v>
      </c>
      <c r="C268" s="31">
        <f>C269+C272</f>
        <v>1830</v>
      </c>
      <c r="D268" s="31">
        <f>D269+D272</f>
        <v>1830</v>
      </c>
      <c r="E268" s="31">
        <f>E269+E272</f>
        <v>0</v>
      </c>
      <c r="F268" s="31">
        <f>F269+F272</f>
        <v>0</v>
      </c>
      <c r="G268" s="31">
        <f>G269+G272</f>
        <v>0</v>
      </c>
      <c r="H268" s="31">
        <f t="shared" si="32"/>
        <v>700</v>
      </c>
      <c r="I268" s="82">
        <v>700</v>
      </c>
      <c r="J268" s="82"/>
      <c r="K268" s="84"/>
      <c r="L268" s="23"/>
      <c r="M268" s="64"/>
      <c r="N268" s="64"/>
      <c r="O268" s="64"/>
      <c r="P268" s="169"/>
      <c r="Q268" s="169"/>
      <c r="R268" s="166"/>
      <c r="S268" s="235"/>
      <c r="T268" s="235"/>
    </row>
    <row r="269" spans="1:20" s="171" customFormat="1" ht="24.6" customHeight="1">
      <c r="A269" s="167" t="s">
        <v>101</v>
      </c>
      <c r="B269" s="137" t="s">
        <v>96</v>
      </c>
      <c r="C269" s="31">
        <f>SUM(C270:C271)</f>
        <v>850</v>
      </c>
      <c r="D269" s="31">
        <f t="shared" ref="D269:J269" si="33">SUM(D270:D271)</f>
        <v>850</v>
      </c>
      <c r="E269" s="31">
        <f t="shared" si="33"/>
        <v>0</v>
      </c>
      <c r="F269" s="31">
        <f t="shared" si="33"/>
        <v>0</v>
      </c>
      <c r="G269" s="31">
        <f t="shared" si="33"/>
        <v>0</v>
      </c>
      <c r="H269" s="31">
        <f t="shared" si="32"/>
        <v>0</v>
      </c>
      <c r="I269" s="31">
        <f t="shared" si="33"/>
        <v>0</v>
      </c>
      <c r="J269" s="31">
        <f t="shared" si="33"/>
        <v>0</v>
      </c>
      <c r="K269" s="84"/>
      <c r="L269" s="23"/>
      <c r="M269" s="64"/>
      <c r="N269" s="64"/>
      <c r="O269" s="64"/>
      <c r="P269" s="169"/>
      <c r="Q269" s="169"/>
      <c r="R269" s="166"/>
      <c r="S269" s="235"/>
      <c r="T269" s="235"/>
    </row>
    <row r="270" spans="1:20" s="21" customFormat="1" ht="128.25" customHeight="1">
      <c r="A270" s="57">
        <v>1</v>
      </c>
      <c r="B270" s="95" t="s">
        <v>52</v>
      </c>
      <c r="C270" s="117">
        <f>SUM(D270:G270)</f>
        <v>750</v>
      </c>
      <c r="D270" s="116">
        <v>750</v>
      </c>
      <c r="E270" s="116"/>
      <c r="F270" s="116"/>
      <c r="G270" s="116"/>
      <c r="H270" s="117">
        <f t="shared" si="32"/>
        <v>0</v>
      </c>
      <c r="I270" s="189"/>
      <c r="J270" s="189"/>
      <c r="K270" s="96" t="s">
        <v>412</v>
      </c>
      <c r="L270" s="37"/>
      <c r="M270" s="4" t="s">
        <v>408</v>
      </c>
      <c r="N270" s="4" t="s">
        <v>408</v>
      </c>
      <c r="O270" s="4">
        <v>2200304</v>
      </c>
      <c r="P270" s="20">
        <v>30299</v>
      </c>
      <c r="Q270" s="20" t="s">
        <v>85</v>
      </c>
      <c r="R270" s="108"/>
      <c r="S270" s="49"/>
      <c r="T270" s="49"/>
    </row>
    <row r="271" spans="1:20" s="177" customFormat="1" ht="39.75" customHeight="1">
      <c r="A271" s="57">
        <v>2</v>
      </c>
      <c r="B271" s="99" t="s">
        <v>601</v>
      </c>
      <c r="C271" s="117">
        <f>SUM(D271:G271)</f>
        <v>100</v>
      </c>
      <c r="D271" s="116">
        <v>100</v>
      </c>
      <c r="E271" s="10"/>
      <c r="F271" s="116"/>
      <c r="G271" s="17"/>
      <c r="H271" s="117">
        <f t="shared" si="32"/>
        <v>0</v>
      </c>
      <c r="I271" s="189"/>
      <c r="J271" s="189"/>
      <c r="K271" s="95" t="s">
        <v>622</v>
      </c>
      <c r="L271" s="20" t="s">
        <v>616</v>
      </c>
      <c r="M271" s="4" t="s">
        <v>586</v>
      </c>
      <c r="N271" s="4" t="s">
        <v>586</v>
      </c>
      <c r="O271" s="126">
        <v>2200509</v>
      </c>
      <c r="P271" s="20" t="s">
        <v>542</v>
      </c>
      <c r="Q271" s="20" t="s">
        <v>553</v>
      </c>
      <c r="R271" s="6"/>
      <c r="S271" s="21"/>
      <c r="T271" s="21"/>
    </row>
    <row r="272" spans="1:20" s="177" customFormat="1" ht="31.15" customHeight="1">
      <c r="A272" s="167" t="s">
        <v>97</v>
      </c>
      <c r="B272" s="141" t="s">
        <v>98</v>
      </c>
      <c r="C272" s="117">
        <f>SUM(C273:C276)</f>
        <v>980</v>
      </c>
      <c r="D272" s="117">
        <f t="shared" ref="D272:J272" si="34">SUM(D273:D276)</f>
        <v>980</v>
      </c>
      <c r="E272" s="117">
        <f t="shared" si="34"/>
        <v>0</v>
      </c>
      <c r="F272" s="117">
        <f t="shared" si="34"/>
        <v>0</v>
      </c>
      <c r="G272" s="117">
        <f t="shared" si="34"/>
        <v>0</v>
      </c>
      <c r="H272" s="117">
        <f t="shared" si="32"/>
        <v>930</v>
      </c>
      <c r="I272" s="117">
        <f t="shared" si="34"/>
        <v>930</v>
      </c>
      <c r="J272" s="117">
        <f t="shared" si="34"/>
        <v>0</v>
      </c>
      <c r="K272" s="95"/>
      <c r="L272" s="20"/>
      <c r="M272" s="4"/>
      <c r="N272" s="4"/>
      <c r="O272" s="126"/>
      <c r="P272" s="20"/>
      <c r="Q272" s="20"/>
      <c r="R272" s="6"/>
      <c r="S272" s="21"/>
      <c r="T272" s="21"/>
    </row>
    <row r="273" spans="1:20" s="21" customFormat="1" ht="62.25" customHeight="1">
      <c r="A273" s="57">
        <v>1</v>
      </c>
      <c r="B273" s="98" t="s">
        <v>1040</v>
      </c>
      <c r="C273" s="117">
        <f>SUM(D273:G273)</f>
        <v>150</v>
      </c>
      <c r="D273" s="116">
        <v>150</v>
      </c>
      <c r="E273" s="116"/>
      <c r="F273" s="116"/>
      <c r="G273" s="17"/>
      <c r="H273" s="117">
        <f t="shared" si="32"/>
        <v>100</v>
      </c>
      <c r="I273" s="50">
        <v>100</v>
      </c>
      <c r="J273" s="50"/>
      <c r="K273" s="79" t="s">
        <v>397</v>
      </c>
      <c r="L273" s="34" t="s">
        <v>717</v>
      </c>
      <c r="M273" s="35" t="s">
        <v>718</v>
      </c>
      <c r="N273" s="35" t="s">
        <v>719</v>
      </c>
      <c r="O273" s="51">
        <v>2200499</v>
      </c>
      <c r="P273" s="35">
        <v>39999</v>
      </c>
      <c r="Q273" s="35" t="s">
        <v>694</v>
      </c>
      <c r="R273" s="108"/>
      <c r="S273" s="36"/>
      <c r="T273" s="36"/>
    </row>
    <row r="274" spans="1:20" s="177" customFormat="1" ht="54.75" customHeight="1">
      <c r="A274" s="57">
        <v>2</v>
      </c>
      <c r="B274" s="99" t="s">
        <v>604</v>
      </c>
      <c r="C274" s="117">
        <f>SUM(D274:G274)</f>
        <v>360</v>
      </c>
      <c r="D274" s="116">
        <v>360</v>
      </c>
      <c r="E274" s="10"/>
      <c r="F274" s="116"/>
      <c r="G274" s="17"/>
      <c r="H274" s="117">
        <f t="shared" si="32"/>
        <v>360</v>
      </c>
      <c r="I274" s="189">
        <v>360</v>
      </c>
      <c r="J274" s="189"/>
      <c r="K274" s="95" t="s">
        <v>249</v>
      </c>
      <c r="L274" s="20" t="s">
        <v>612</v>
      </c>
      <c r="M274" s="4" t="s">
        <v>571</v>
      </c>
      <c r="N274" s="4" t="s">
        <v>571</v>
      </c>
      <c r="O274" s="126">
        <v>2200504</v>
      </c>
      <c r="P274" s="20" t="s">
        <v>541</v>
      </c>
      <c r="Q274" s="20" t="s">
        <v>553</v>
      </c>
      <c r="R274" s="6"/>
      <c r="S274" s="122"/>
      <c r="T274" s="21"/>
    </row>
    <row r="275" spans="1:20" s="177" customFormat="1" ht="59.25" customHeight="1">
      <c r="A275" s="57">
        <v>3</v>
      </c>
      <c r="B275" s="99" t="s">
        <v>605</v>
      </c>
      <c r="C275" s="117">
        <f>SUM(D275:G275)</f>
        <v>340</v>
      </c>
      <c r="D275" s="116">
        <v>340</v>
      </c>
      <c r="E275" s="10"/>
      <c r="F275" s="116"/>
      <c r="G275" s="17"/>
      <c r="H275" s="117">
        <f t="shared" si="32"/>
        <v>340</v>
      </c>
      <c r="I275" s="189">
        <v>340</v>
      </c>
      <c r="J275" s="189"/>
      <c r="K275" s="95" t="s">
        <v>465</v>
      </c>
      <c r="L275" s="20" t="s">
        <v>649</v>
      </c>
      <c r="M275" s="4" t="s">
        <v>570</v>
      </c>
      <c r="N275" s="4" t="s">
        <v>570</v>
      </c>
      <c r="O275" s="126">
        <v>2200509</v>
      </c>
      <c r="P275" s="20" t="s">
        <v>541</v>
      </c>
      <c r="Q275" s="20" t="s">
        <v>553</v>
      </c>
      <c r="R275" s="6"/>
      <c r="S275" s="21"/>
      <c r="T275" s="21"/>
    </row>
    <row r="276" spans="1:20" s="177" customFormat="1" ht="52.5" customHeight="1">
      <c r="A276" s="57">
        <v>4</v>
      </c>
      <c r="B276" s="61" t="s">
        <v>572</v>
      </c>
      <c r="C276" s="117">
        <f>SUM(D276:G276)</f>
        <v>130</v>
      </c>
      <c r="D276" s="10">
        <v>130</v>
      </c>
      <c r="E276" s="10"/>
      <c r="F276" s="116"/>
      <c r="G276" s="17"/>
      <c r="H276" s="117">
        <f t="shared" si="32"/>
        <v>130</v>
      </c>
      <c r="I276" s="186">
        <v>130</v>
      </c>
      <c r="J276" s="186"/>
      <c r="K276" s="83" t="s">
        <v>650</v>
      </c>
      <c r="L276" s="2" t="s">
        <v>651</v>
      </c>
      <c r="M276" s="5" t="s">
        <v>570</v>
      </c>
      <c r="N276" s="5" t="s">
        <v>570</v>
      </c>
      <c r="O276" s="127">
        <v>2200509</v>
      </c>
      <c r="P276" s="69">
        <v>302</v>
      </c>
      <c r="Q276" s="2" t="s">
        <v>553</v>
      </c>
      <c r="R276" s="3"/>
      <c r="S276" s="22"/>
      <c r="T276" s="22"/>
    </row>
    <row r="277" spans="1:20" s="177" customFormat="1" ht="27.75" customHeight="1">
      <c r="A277" s="167" t="s">
        <v>129</v>
      </c>
      <c r="B277" s="142" t="s">
        <v>118</v>
      </c>
      <c r="C277" s="117">
        <f>SUM(C278:C278)</f>
        <v>1032</v>
      </c>
      <c r="D277" s="117">
        <f>SUM(D278:D278)</f>
        <v>200</v>
      </c>
      <c r="E277" s="117">
        <f>SUM(E278:E278)</f>
        <v>0</v>
      </c>
      <c r="F277" s="117">
        <f>SUM(F278:F278)</f>
        <v>0</v>
      </c>
      <c r="G277" s="117">
        <f>SUM(G278:G278)</f>
        <v>832</v>
      </c>
      <c r="H277" s="117">
        <f t="shared" si="32"/>
        <v>0</v>
      </c>
      <c r="I277" s="195">
        <v>0</v>
      </c>
      <c r="J277" s="195"/>
      <c r="K277" s="83"/>
      <c r="L277" s="2"/>
      <c r="M277" s="5"/>
      <c r="N277" s="5"/>
      <c r="O277" s="127"/>
      <c r="P277" s="69"/>
      <c r="Q277" s="2"/>
      <c r="R277" s="3"/>
      <c r="S277" s="22"/>
      <c r="T277" s="22"/>
    </row>
    <row r="278" spans="1:20" s="26" customFormat="1" ht="62.25" customHeight="1">
      <c r="A278" s="57">
        <v>1</v>
      </c>
      <c r="B278" s="92" t="s">
        <v>931</v>
      </c>
      <c r="C278" s="117">
        <f>SUM(D278:G278)</f>
        <v>1032</v>
      </c>
      <c r="D278" s="50">
        <v>200</v>
      </c>
      <c r="E278" s="50"/>
      <c r="F278" s="116"/>
      <c r="G278" s="17">
        <v>832</v>
      </c>
      <c r="H278" s="117">
        <f t="shared" si="32"/>
        <v>350</v>
      </c>
      <c r="I278" s="50">
        <v>350</v>
      </c>
      <c r="J278" s="50"/>
      <c r="K278" s="79" t="s">
        <v>400</v>
      </c>
      <c r="L278" s="34" t="s">
        <v>932</v>
      </c>
      <c r="M278" s="35" t="s">
        <v>57</v>
      </c>
      <c r="N278" s="35" t="s">
        <v>57</v>
      </c>
      <c r="O278" s="35">
        <v>2210105</v>
      </c>
      <c r="P278" s="34">
        <v>39999</v>
      </c>
      <c r="Q278" s="34" t="s">
        <v>933</v>
      </c>
      <c r="R278" s="108"/>
      <c r="S278" s="236"/>
      <c r="T278" s="177"/>
    </row>
    <row r="279" spans="1:20" s="26" customFormat="1" ht="30.6" customHeight="1">
      <c r="A279" s="167" t="s">
        <v>117</v>
      </c>
      <c r="B279" s="143" t="s">
        <v>375</v>
      </c>
      <c r="C279" s="117">
        <f>C280+C282</f>
        <v>1935</v>
      </c>
      <c r="D279" s="117">
        <f>D280+D282</f>
        <v>1935</v>
      </c>
      <c r="E279" s="117">
        <f>E280+E282</f>
        <v>0</v>
      </c>
      <c r="F279" s="117">
        <f>F280+F282</f>
        <v>0</v>
      </c>
      <c r="G279" s="117">
        <f>G280+G282</f>
        <v>0</v>
      </c>
      <c r="H279" s="117">
        <f t="shared" si="32"/>
        <v>1561</v>
      </c>
      <c r="I279" s="193">
        <f>I280+I282</f>
        <v>1561</v>
      </c>
      <c r="J279" s="193"/>
      <c r="K279" s="79"/>
      <c r="L279" s="34"/>
      <c r="M279" s="35"/>
      <c r="N279" s="35"/>
      <c r="O279" s="35"/>
      <c r="P279" s="34"/>
      <c r="Q279" s="34"/>
      <c r="R279" s="108"/>
      <c r="S279" s="236"/>
      <c r="T279" s="177"/>
    </row>
    <row r="280" spans="1:20" s="26" customFormat="1" ht="25.9" customHeight="1">
      <c r="A280" s="167" t="s">
        <v>95</v>
      </c>
      <c r="B280" s="143" t="s">
        <v>96</v>
      </c>
      <c r="C280" s="117">
        <f>SUM(C281)</f>
        <v>200</v>
      </c>
      <c r="D280" s="117">
        <f>SUM(D281)</f>
        <v>200</v>
      </c>
      <c r="E280" s="117">
        <f>SUM(E281)</f>
        <v>0</v>
      </c>
      <c r="F280" s="117">
        <f>SUM(F281)</f>
        <v>0</v>
      </c>
      <c r="G280" s="117">
        <f>SUM(G281)</f>
        <v>0</v>
      </c>
      <c r="H280" s="117">
        <f t="shared" si="32"/>
        <v>0</v>
      </c>
      <c r="I280" s="193">
        <f>SUM(I281)</f>
        <v>0</v>
      </c>
      <c r="J280" s="193"/>
      <c r="K280" s="79"/>
      <c r="L280" s="34"/>
      <c r="M280" s="35"/>
      <c r="N280" s="35"/>
      <c r="O280" s="35"/>
      <c r="P280" s="34"/>
      <c r="Q280" s="34"/>
      <c r="R280" s="108"/>
      <c r="S280" s="236"/>
      <c r="T280" s="177"/>
    </row>
    <row r="281" spans="1:20" s="172" customFormat="1" ht="55.5" customHeight="1">
      <c r="A281" s="57">
        <v>1</v>
      </c>
      <c r="B281" s="61" t="s">
        <v>471</v>
      </c>
      <c r="C281" s="31">
        <f>SUM(D281:G281)</f>
        <v>200</v>
      </c>
      <c r="D281" s="10">
        <v>200</v>
      </c>
      <c r="E281" s="10"/>
      <c r="F281" s="10"/>
      <c r="G281" s="16"/>
      <c r="H281" s="117">
        <f t="shared" si="32"/>
        <v>0</v>
      </c>
      <c r="I281" s="186"/>
      <c r="J281" s="186"/>
      <c r="K281" s="83" t="s">
        <v>212</v>
      </c>
      <c r="L281" s="32"/>
      <c r="M281" s="5" t="s">
        <v>472</v>
      </c>
      <c r="N281" s="5" t="s">
        <v>472</v>
      </c>
      <c r="O281" s="5">
        <v>2220499</v>
      </c>
      <c r="P281" s="2"/>
      <c r="Q281" s="2" t="s">
        <v>85</v>
      </c>
      <c r="R281" s="3"/>
      <c r="S281" s="22"/>
      <c r="T281" s="22"/>
    </row>
    <row r="282" spans="1:20" s="172" customFormat="1" ht="26.45" customHeight="1">
      <c r="A282" s="167" t="s">
        <v>97</v>
      </c>
      <c r="B282" s="142" t="s">
        <v>98</v>
      </c>
      <c r="C282" s="31">
        <f>SUM(C283:C284)</f>
        <v>1735</v>
      </c>
      <c r="D282" s="31">
        <f t="shared" ref="D282:J282" si="35">SUM(D283:D284)</f>
        <v>1735</v>
      </c>
      <c r="E282" s="31">
        <f t="shared" si="35"/>
        <v>0</v>
      </c>
      <c r="F282" s="31">
        <f t="shared" si="35"/>
        <v>0</v>
      </c>
      <c r="G282" s="31">
        <f t="shared" si="35"/>
        <v>0</v>
      </c>
      <c r="H282" s="117">
        <f t="shared" si="32"/>
        <v>1561</v>
      </c>
      <c r="I282" s="31">
        <f t="shared" si="35"/>
        <v>1561</v>
      </c>
      <c r="J282" s="31">
        <f t="shared" si="35"/>
        <v>0</v>
      </c>
      <c r="K282" s="83"/>
      <c r="L282" s="32"/>
      <c r="M282" s="5"/>
      <c r="N282" s="5"/>
      <c r="O282" s="5"/>
      <c r="P282" s="2"/>
      <c r="Q282" s="2"/>
      <c r="R282" s="3"/>
      <c r="S282" s="22"/>
      <c r="T282" s="22"/>
    </row>
    <row r="283" spans="1:20" s="28" customFormat="1" ht="54" customHeight="1">
      <c r="A283" s="57">
        <v>1</v>
      </c>
      <c r="B283" s="98" t="s">
        <v>914</v>
      </c>
      <c r="C283" s="117">
        <f>SUM(D283:G283)</f>
        <v>435</v>
      </c>
      <c r="D283" s="116">
        <v>435</v>
      </c>
      <c r="E283" s="116"/>
      <c r="F283" s="116"/>
      <c r="G283" s="17"/>
      <c r="H283" s="117">
        <f t="shared" si="32"/>
        <v>261</v>
      </c>
      <c r="I283" s="50">
        <v>261</v>
      </c>
      <c r="J283" s="50"/>
      <c r="K283" s="79" t="s">
        <v>915</v>
      </c>
      <c r="L283" s="34"/>
      <c r="M283" s="35" t="s">
        <v>782</v>
      </c>
      <c r="N283" s="35" t="s">
        <v>782</v>
      </c>
      <c r="O283" s="35">
        <v>2220199</v>
      </c>
      <c r="P283" s="34">
        <v>30299</v>
      </c>
      <c r="Q283" s="34" t="s">
        <v>891</v>
      </c>
      <c r="R283" s="108"/>
      <c r="S283" s="36"/>
      <c r="T283" s="36"/>
    </row>
    <row r="284" spans="1:20" s="26" customFormat="1" ht="71.25" customHeight="1">
      <c r="A284" s="57">
        <v>2</v>
      </c>
      <c r="B284" s="98" t="s">
        <v>912</v>
      </c>
      <c r="C284" s="117">
        <f>SUM(D284:G284)</f>
        <v>1300</v>
      </c>
      <c r="D284" s="116">
        <v>1300</v>
      </c>
      <c r="E284" s="116"/>
      <c r="F284" s="116"/>
      <c r="G284" s="17"/>
      <c r="H284" s="117">
        <f t="shared" si="32"/>
        <v>1300</v>
      </c>
      <c r="I284" s="50">
        <v>1300</v>
      </c>
      <c r="J284" s="50"/>
      <c r="K284" s="79" t="s">
        <v>466</v>
      </c>
      <c r="L284" s="34"/>
      <c r="M284" s="35" t="s">
        <v>913</v>
      </c>
      <c r="N284" s="35" t="s">
        <v>913</v>
      </c>
      <c r="O284" s="35">
        <v>2220199</v>
      </c>
      <c r="P284" s="34" t="s">
        <v>716</v>
      </c>
      <c r="Q284" s="34" t="s">
        <v>891</v>
      </c>
      <c r="R284" s="108"/>
      <c r="S284" s="36"/>
      <c r="T284" s="36"/>
    </row>
    <row r="285" spans="1:20" s="26" customFormat="1" ht="31.15" hidden="1" customHeight="1">
      <c r="A285" s="57" t="s">
        <v>119</v>
      </c>
      <c r="B285" s="98"/>
      <c r="C285" s="117"/>
      <c r="D285" s="116"/>
      <c r="E285" s="116"/>
      <c r="F285" s="116"/>
      <c r="G285" s="17"/>
      <c r="H285" s="117">
        <f t="shared" si="32"/>
        <v>0</v>
      </c>
      <c r="I285" s="50"/>
      <c r="J285" s="50"/>
      <c r="K285" s="79"/>
      <c r="L285" s="34"/>
      <c r="M285" s="35"/>
      <c r="N285" s="35"/>
      <c r="O285" s="35"/>
      <c r="P285" s="34"/>
      <c r="Q285" s="34"/>
      <c r="R285" s="108"/>
      <c r="S285" s="36"/>
      <c r="T285" s="36"/>
    </row>
    <row r="286" spans="1:20" s="26" customFormat="1" ht="39" customHeight="1">
      <c r="A286" s="167" t="s">
        <v>119</v>
      </c>
      <c r="B286" s="97" t="s">
        <v>882</v>
      </c>
      <c r="C286" s="117">
        <v>10000</v>
      </c>
      <c r="D286" s="45">
        <v>10000</v>
      </c>
      <c r="E286" s="45"/>
      <c r="F286" s="116">
        <v>0</v>
      </c>
      <c r="G286" s="116"/>
      <c r="H286" s="117">
        <f t="shared" si="32"/>
        <v>10000</v>
      </c>
      <c r="I286" s="205">
        <v>10000</v>
      </c>
      <c r="J286" s="205"/>
      <c r="K286" s="96" t="s">
        <v>286</v>
      </c>
      <c r="L286" s="37" t="s">
        <v>883</v>
      </c>
      <c r="M286" s="4" t="s">
        <v>782</v>
      </c>
      <c r="N286" s="4" t="s">
        <v>1</v>
      </c>
      <c r="O286" s="4">
        <v>2270000</v>
      </c>
      <c r="P286" s="20" t="s">
        <v>881</v>
      </c>
      <c r="Q286" s="20" t="s">
        <v>874</v>
      </c>
      <c r="R286" s="108"/>
      <c r="S286" s="224"/>
      <c r="T286" s="49"/>
    </row>
    <row r="287" spans="1:20" s="26" customFormat="1" ht="27.6" customHeight="1">
      <c r="A287" s="167" t="s">
        <v>120</v>
      </c>
      <c r="B287" s="97" t="s">
        <v>121</v>
      </c>
      <c r="C287" s="117">
        <f>SUM(C288)</f>
        <v>1800</v>
      </c>
      <c r="D287" s="117">
        <f>SUM(D288)</f>
        <v>1800</v>
      </c>
      <c r="E287" s="117">
        <f>SUM(E288)</f>
        <v>0</v>
      </c>
      <c r="F287" s="117">
        <f>SUM(F288)</f>
        <v>0</v>
      </c>
      <c r="G287" s="117">
        <f>SUM(G288)</f>
        <v>0</v>
      </c>
      <c r="H287" s="117">
        <f t="shared" si="32"/>
        <v>3950</v>
      </c>
      <c r="I287" s="205">
        <f>SUM(I288)</f>
        <v>3950</v>
      </c>
      <c r="J287" s="205"/>
      <c r="K287" s="96"/>
      <c r="L287" s="37"/>
      <c r="M287" s="4"/>
      <c r="N287" s="4"/>
      <c r="O287" s="4"/>
      <c r="P287" s="20"/>
      <c r="Q287" s="20"/>
      <c r="R287" s="108"/>
      <c r="S287" s="224"/>
      <c r="T287" s="49"/>
    </row>
    <row r="288" spans="1:20" s="26" customFormat="1" ht="115.5" customHeight="1">
      <c r="A288" s="57">
        <v>1</v>
      </c>
      <c r="B288" s="98" t="s">
        <v>781</v>
      </c>
      <c r="C288" s="117">
        <f>SUM(D288:G288)</f>
        <v>1800</v>
      </c>
      <c r="D288" s="44">
        <v>1800</v>
      </c>
      <c r="E288" s="44"/>
      <c r="F288" s="116"/>
      <c r="G288" s="17">
        <v>0</v>
      </c>
      <c r="H288" s="117">
        <f t="shared" si="32"/>
        <v>3950</v>
      </c>
      <c r="I288" s="12">
        <v>3950</v>
      </c>
      <c r="J288" s="12"/>
      <c r="K288" s="79" t="s">
        <v>250</v>
      </c>
      <c r="L288" s="34" t="s">
        <v>871</v>
      </c>
      <c r="M288" s="43" t="s">
        <v>782</v>
      </c>
      <c r="N288" s="43" t="s">
        <v>782</v>
      </c>
      <c r="O288" s="43">
        <v>2280500</v>
      </c>
      <c r="P288" s="29">
        <v>399</v>
      </c>
      <c r="Q288" s="29" t="s">
        <v>783</v>
      </c>
      <c r="R288" s="108"/>
      <c r="S288" s="7"/>
      <c r="T288" s="7"/>
    </row>
    <row r="289" spans="1:20" s="218" customFormat="1" ht="48.6" hidden="1" customHeight="1">
      <c r="A289" s="57">
        <v>75.666666666666799</v>
      </c>
      <c r="B289" s="87"/>
      <c r="C289" s="158"/>
      <c r="D289" s="9"/>
      <c r="E289" s="9"/>
      <c r="F289" s="88"/>
      <c r="G289" s="9"/>
      <c r="H289" s="117">
        <f t="shared" si="32"/>
        <v>0</v>
      </c>
      <c r="I289" s="237"/>
      <c r="J289" s="237"/>
      <c r="K289" s="238"/>
      <c r="L289" s="87"/>
      <c r="M289" s="239"/>
      <c r="N289" s="239"/>
      <c r="O289" s="239"/>
      <c r="P289" s="219"/>
      <c r="Q289" s="219"/>
      <c r="R289" s="240"/>
    </row>
    <row r="290" spans="1:20" s="26" customFormat="1" ht="49.15" hidden="1" customHeight="1">
      <c r="A290" s="57">
        <v>76.666666666666799</v>
      </c>
      <c r="B290" s="86"/>
      <c r="C290" s="241"/>
      <c r="D290" s="242"/>
      <c r="E290" s="242"/>
      <c r="F290" s="242"/>
      <c r="G290" s="242"/>
      <c r="H290" s="117">
        <f t="shared" si="32"/>
        <v>0</v>
      </c>
      <c r="I290" s="243"/>
      <c r="J290" s="243"/>
      <c r="K290" s="244"/>
      <c r="L290" s="245"/>
      <c r="M290" s="215"/>
      <c r="N290" s="215"/>
      <c r="O290" s="215"/>
      <c r="P290" s="245"/>
      <c r="Q290" s="245"/>
      <c r="R290" s="246"/>
    </row>
    <row r="291" spans="1:20" s="252" customFormat="1" ht="28.9" hidden="1" customHeight="1">
      <c r="A291" s="57">
        <v>77.666666666666799</v>
      </c>
      <c r="B291" s="76"/>
      <c r="C291" s="77"/>
      <c r="D291" s="156"/>
      <c r="E291" s="77"/>
      <c r="F291" s="78"/>
      <c r="G291" s="77"/>
      <c r="H291" s="117">
        <f t="shared" si="32"/>
        <v>0</v>
      </c>
      <c r="I291" s="247"/>
      <c r="J291" s="247"/>
      <c r="K291" s="248"/>
      <c r="L291" s="248"/>
      <c r="M291" s="248"/>
      <c r="N291" s="249"/>
      <c r="O291" s="249"/>
      <c r="P291" s="250"/>
      <c r="Q291" s="250"/>
      <c r="R291" s="251"/>
    </row>
    <row r="292" spans="1:20" s="262" customFormat="1" ht="28.9" hidden="1" customHeight="1">
      <c r="A292" s="57">
        <v>78.666666666666899</v>
      </c>
      <c r="B292" s="253"/>
      <c r="C292" s="254"/>
      <c r="D292" s="255"/>
      <c r="E292" s="254"/>
      <c r="F292" s="256"/>
      <c r="G292" s="254"/>
      <c r="H292" s="117">
        <f t="shared" si="32"/>
        <v>0</v>
      </c>
      <c r="I292" s="257"/>
      <c r="J292" s="257"/>
      <c r="K292" s="258"/>
      <c r="L292" s="258"/>
      <c r="M292" s="258"/>
      <c r="N292" s="259"/>
      <c r="O292" s="259"/>
      <c r="P292" s="260"/>
      <c r="Q292" s="260"/>
      <c r="R292" s="261"/>
    </row>
    <row r="293" spans="1:20" s="73" customFormat="1" ht="103.5" hidden="1" customHeight="1">
      <c r="A293" s="57">
        <v>79.666666666666899</v>
      </c>
      <c r="B293" s="23" t="s">
        <v>1000</v>
      </c>
      <c r="C293" s="159">
        <v>599.07000000000005</v>
      </c>
      <c r="D293" s="16">
        <v>0</v>
      </c>
      <c r="E293" s="16">
        <v>172</v>
      </c>
      <c r="F293" s="10">
        <v>-172</v>
      </c>
      <c r="G293" s="80">
        <v>599.07000000000005</v>
      </c>
      <c r="H293" s="117">
        <f t="shared" si="32"/>
        <v>0</v>
      </c>
      <c r="I293" s="191"/>
      <c r="J293" s="191"/>
      <c r="K293" s="84" t="s">
        <v>1001</v>
      </c>
      <c r="L293" s="23" t="s">
        <v>1002</v>
      </c>
      <c r="M293" s="57" t="s">
        <v>1003</v>
      </c>
      <c r="N293" s="57" t="s">
        <v>1003</v>
      </c>
      <c r="O293" s="57">
        <v>2040219</v>
      </c>
      <c r="P293" s="23">
        <v>310</v>
      </c>
      <c r="Q293" s="73" t="s">
        <v>967</v>
      </c>
      <c r="R293" s="166"/>
    </row>
    <row r="294" spans="1:20" s="54" customFormat="1" ht="96.75" hidden="1" customHeight="1">
      <c r="A294" s="57">
        <v>80.666666666666899</v>
      </c>
      <c r="B294" s="52" t="s">
        <v>1013</v>
      </c>
      <c r="C294" s="65">
        <v>0</v>
      </c>
      <c r="D294" s="53">
        <v>0</v>
      </c>
      <c r="E294" s="53">
        <v>0</v>
      </c>
      <c r="F294" s="53">
        <v>0</v>
      </c>
      <c r="G294" s="53"/>
      <c r="H294" s="117">
        <f t="shared" si="32"/>
        <v>0</v>
      </c>
      <c r="I294" s="56"/>
      <c r="J294" s="56"/>
      <c r="K294" s="112" t="s">
        <v>1014</v>
      </c>
      <c r="L294" s="52" t="s">
        <v>1015</v>
      </c>
      <c r="M294" s="74" t="s">
        <v>1012</v>
      </c>
      <c r="N294" s="74" t="s">
        <v>1003</v>
      </c>
      <c r="O294" s="74">
        <v>2040212</v>
      </c>
      <c r="P294" s="52">
        <v>310</v>
      </c>
      <c r="Q294" s="52" t="s">
        <v>967</v>
      </c>
      <c r="R294" s="55"/>
    </row>
    <row r="295" spans="1:20" s="264" customFormat="1" ht="70.150000000000006" hidden="1" customHeight="1">
      <c r="A295" s="57">
        <v>81.666666666666899</v>
      </c>
      <c r="B295" s="52" t="s">
        <v>1020</v>
      </c>
      <c r="C295" s="65">
        <v>0</v>
      </c>
      <c r="D295" s="53">
        <v>0</v>
      </c>
      <c r="E295" s="53">
        <v>0</v>
      </c>
      <c r="F295" s="53">
        <v>0</v>
      </c>
      <c r="G295" s="53"/>
      <c r="H295" s="117">
        <f t="shared" si="32"/>
        <v>0</v>
      </c>
      <c r="I295" s="56"/>
      <c r="J295" s="56"/>
      <c r="K295" s="112" t="s">
        <v>1021</v>
      </c>
      <c r="L295" s="52" t="s">
        <v>1022</v>
      </c>
      <c r="M295" s="74" t="s">
        <v>1018</v>
      </c>
      <c r="N295" s="74" t="s">
        <v>1018</v>
      </c>
      <c r="O295" s="74">
        <v>2040499</v>
      </c>
      <c r="P295" s="263">
        <v>302</v>
      </c>
      <c r="Q295" s="52" t="s">
        <v>967</v>
      </c>
      <c r="R295" s="55"/>
    </row>
    <row r="296" spans="1:20" s="264" customFormat="1" ht="57.6" hidden="1" customHeight="1">
      <c r="A296" s="57">
        <v>82.666666666666899</v>
      </c>
      <c r="B296" s="52" t="s">
        <v>1023</v>
      </c>
      <c r="C296" s="65">
        <v>0</v>
      </c>
      <c r="D296" s="53">
        <v>0</v>
      </c>
      <c r="E296" s="53">
        <v>0</v>
      </c>
      <c r="F296" s="53">
        <v>0</v>
      </c>
      <c r="G296" s="53"/>
      <c r="H296" s="117">
        <f t="shared" si="32"/>
        <v>0</v>
      </c>
      <c r="I296" s="56"/>
      <c r="J296" s="56"/>
      <c r="K296" s="112" t="s">
        <v>1024</v>
      </c>
      <c r="L296" s="52" t="s">
        <v>1025</v>
      </c>
      <c r="M296" s="74" t="s">
        <v>1018</v>
      </c>
      <c r="N296" s="74" t="s">
        <v>1018</v>
      </c>
      <c r="O296" s="74">
        <v>2040499</v>
      </c>
      <c r="P296" s="263">
        <v>310</v>
      </c>
      <c r="Q296" s="52" t="s">
        <v>967</v>
      </c>
      <c r="R296" s="55"/>
    </row>
    <row r="297" spans="1:20" s="265" customFormat="1" ht="91.15" hidden="1" customHeight="1">
      <c r="A297" s="57">
        <v>83.666666666666998</v>
      </c>
      <c r="B297" s="55" t="s">
        <v>1036</v>
      </c>
      <c r="C297" s="66">
        <v>0</v>
      </c>
      <c r="D297" s="56">
        <v>0</v>
      </c>
      <c r="E297" s="56">
        <v>0</v>
      </c>
      <c r="F297" s="56">
        <v>0</v>
      </c>
      <c r="G297" s="56"/>
      <c r="H297" s="117">
        <f t="shared" si="32"/>
        <v>0</v>
      </c>
      <c r="I297" s="56"/>
      <c r="J297" s="56"/>
      <c r="K297" s="112" t="s">
        <v>1037</v>
      </c>
      <c r="L297" s="52" t="s">
        <v>1038</v>
      </c>
      <c r="M297" s="74" t="s">
        <v>1018</v>
      </c>
      <c r="N297" s="74" t="s">
        <v>1018</v>
      </c>
      <c r="O297" s="74">
        <v>2040409</v>
      </c>
      <c r="P297" s="52">
        <v>310</v>
      </c>
      <c r="Q297" s="52" t="s">
        <v>967</v>
      </c>
      <c r="R297" s="55"/>
    </row>
    <row r="298" spans="1:20" s="1" customFormat="1" ht="60" hidden="1" customHeight="1">
      <c r="A298" s="57">
        <v>84.666666666666998</v>
      </c>
      <c r="B298" s="98" t="s">
        <v>705</v>
      </c>
      <c r="C298" s="117">
        <f>D298+G298</f>
        <v>50</v>
      </c>
      <c r="D298" s="116">
        <v>0</v>
      </c>
      <c r="E298" s="116">
        <v>50</v>
      </c>
      <c r="F298" s="116">
        <f>D298-E298</f>
        <v>-50</v>
      </c>
      <c r="G298" s="17">
        <v>50</v>
      </c>
      <c r="H298" s="117">
        <f t="shared" si="32"/>
        <v>0</v>
      </c>
      <c r="I298" s="50"/>
      <c r="J298" s="50"/>
      <c r="K298" s="79" t="s">
        <v>1073</v>
      </c>
      <c r="L298" s="34" t="s">
        <v>706</v>
      </c>
      <c r="M298" s="35" t="s">
        <v>61</v>
      </c>
      <c r="N298" s="35" t="s">
        <v>701</v>
      </c>
      <c r="O298" s="35">
        <v>2070199</v>
      </c>
      <c r="P298" s="35">
        <v>39999</v>
      </c>
      <c r="Q298" s="35" t="s">
        <v>694</v>
      </c>
      <c r="R298" s="108"/>
      <c r="S298" s="177"/>
      <c r="T298" s="177"/>
    </row>
    <row r="299" spans="1:20" ht="14.45" hidden="1" customHeight="1">
      <c r="A299" s="57">
        <v>85.666666666666998</v>
      </c>
      <c r="H299" s="117">
        <f t="shared" si="32"/>
        <v>0</v>
      </c>
    </row>
    <row r="300" spans="1:20" ht="14.45" hidden="1" customHeight="1">
      <c r="A300" s="57">
        <v>86.666666666667098</v>
      </c>
      <c r="H300" s="117">
        <f t="shared" si="32"/>
        <v>0</v>
      </c>
    </row>
    <row r="301" spans="1:20" ht="14.45" hidden="1" customHeight="1">
      <c r="A301" s="57">
        <v>87.666666666667098</v>
      </c>
      <c r="H301" s="117">
        <f t="shared" si="32"/>
        <v>0</v>
      </c>
    </row>
    <row r="302" spans="1:20" ht="14.45" hidden="1" customHeight="1">
      <c r="A302" s="57">
        <v>88.666666666667098</v>
      </c>
      <c r="H302" s="117">
        <f t="shared" si="32"/>
        <v>0</v>
      </c>
    </row>
    <row r="303" spans="1:20" ht="14.45" hidden="1" customHeight="1">
      <c r="A303" s="57">
        <v>89.666666666667098</v>
      </c>
      <c r="H303" s="117">
        <f t="shared" si="32"/>
        <v>0</v>
      </c>
    </row>
    <row r="304" spans="1:20" ht="14.45" hidden="1" customHeight="1">
      <c r="A304" s="57">
        <v>90.666666666667197</v>
      </c>
      <c r="H304" s="117">
        <f t="shared" si="32"/>
        <v>0</v>
      </c>
    </row>
    <row r="305" spans="1:18" ht="14.45" hidden="1" customHeight="1">
      <c r="A305" s="57">
        <v>91.666666666667197</v>
      </c>
      <c r="H305" s="117">
        <f t="shared" si="32"/>
        <v>0</v>
      </c>
    </row>
    <row r="306" spans="1:18" ht="14.45" hidden="1" customHeight="1">
      <c r="A306" s="213">
        <v>92.666666666667197</v>
      </c>
      <c r="H306" s="117">
        <f t="shared" si="32"/>
        <v>0</v>
      </c>
    </row>
    <row r="307" spans="1:18" ht="37.5" customHeight="1">
      <c r="A307" s="167" t="s">
        <v>492</v>
      </c>
      <c r="B307" s="97" t="s">
        <v>493</v>
      </c>
      <c r="C307" s="117">
        <f>C308+C317+C328</f>
        <v>6808.32</v>
      </c>
      <c r="D307" s="117">
        <f>D308+D317+D328</f>
        <v>0</v>
      </c>
      <c r="E307" s="117">
        <f>E308+E317+E328</f>
        <v>6308.32</v>
      </c>
      <c r="F307" s="117">
        <f>F308+F317+F328</f>
        <v>500</v>
      </c>
      <c r="G307" s="117">
        <f>G308+G317+G328</f>
        <v>0</v>
      </c>
      <c r="H307" s="117">
        <f t="shared" si="32"/>
        <v>10980</v>
      </c>
      <c r="I307" s="197">
        <v>5300</v>
      </c>
      <c r="J307" s="197">
        <f>J308+J317+J328</f>
        <v>5680</v>
      </c>
      <c r="K307" s="79"/>
      <c r="L307" s="29"/>
      <c r="M307" s="43"/>
      <c r="N307" s="43"/>
      <c r="O307" s="43"/>
      <c r="P307" s="29"/>
      <c r="Q307" s="29"/>
      <c r="R307" s="108"/>
    </row>
    <row r="308" spans="1:18" ht="36.75" customHeight="1">
      <c r="A308" s="167" t="s">
        <v>95</v>
      </c>
      <c r="B308" s="97" t="s">
        <v>502</v>
      </c>
      <c r="C308" s="117">
        <f>SUM(C309:C316)</f>
        <v>3360</v>
      </c>
      <c r="D308" s="117">
        <f>SUM(D309:D316)</f>
        <v>0</v>
      </c>
      <c r="E308" s="117">
        <f>SUM(E309:E316)</f>
        <v>3360</v>
      </c>
      <c r="F308" s="117">
        <f>SUM(F309:F316)</f>
        <v>0</v>
      </c>
      <c r="G308" s="117">
        <f>SUM(G309:G316)</f>
        <v>0</v>
      </c>
      <c r="H308" s="117">
        <f t="shared" si="32"/>
        <v>3380</v>
      </c>
      <c r="I308" s="197"/>
      <c r="J308" s="197">
        <v>3380</v>
      </c>
      <c r="K308" s="269"/>
      <c r="L308" s="29"/>
      <c r="M308" s="43"/>
      <c r="N308" s="43"/>
      <c r="O308" s="43"/>
      <c r="P308" s="29"/>
      <c r="Q308" s="29"/>
      <c r="R308" s="108"/>
    </row>
    <row r="309" spans="1:18" s="40" customFormat="1" ht="66.75" customHeight="1">
      <c r="A309" s="196" t="s">
        <v>494</v>
      </c>
      <c r="B309" s="83" t="s">
        <v>392</v>
      </c>
      <c r="C309" s="31">
        <f>SUM(D309:G309)</f>
        <v>800</v>
      </c>
      <c r="D309" s="164"/>
      <c r="E309" s="39">
        <v>800</v>
      </c>
      <c r="F309" s="30"/>
      <c r="G309" s="30"/>
      <c r="H309" s="117">
        <f t="shared" si="32"/>
        <v>2000</v>
      </c>
      <c r="I309" s="164"/>
      <c r="J309" s="187">
        <v>2000</v>
      </c>
      <c r="K309" s="61" t="s">
        <v>481</v>
      </c>
      <c r="L309" s="89" t="s">
        <v>1090</v>
      </c>
      <c r="M309" s="5" t="s">
        <v>1091</v>
      </c>
      <c r="N309" s="5" t="s">
        <v>1092</v>
      </c>
      <c r="O309" s="147">
        <v>2296002</v>
      </c>
      <c r="P309" s="134" t="s">
        <v>543</v>
      </c>
      <c r="Q309" s="134" t="s">
        <v>659</v>
      </c>
      <c r="R309" s="270" t="s">
        <v>158</v>
      </c>
    </row>
    <row r="310" spans="1:18" s="40" customFormat="1" ht="99.75" customHeight="1">
      <c r="A310" s="196" t="s">
        <v>495</v>
      </c>
      <c r="B310" s="83" t="s">
        <v>1093</v>
      </c>
      <c r="C310" s="31">
        <f>SUM(D310:G310)</f>
        <v>60</v>
      </c>
      <c r="D310" s="164"/>
      <c r="E310" s="30">
        <v>60</v>
      </c>
      <c r="F310" s="30"/>
      <c r="G310" s="30"/>
      <c r="H310" s="117">
        <f t="shared" si="32"/>
        <v>50</v>
      </c>
      <c r="I310" s="164"/>
      <c r="J310" s="187">
        <v>50</v>
      </c>
      <c r="K310" s="89" t="s">
        <v>251</v>
      </c>
      <c r="L310" s="89" t="s">
        <v>1094</v>
      </c>
      <c r="M310" s="5" t="s">
        <v>1095</v>
      </c>
      <c r="N310" s="5" t="s">
        <v>1092</v>
      </c>
      <c r="O310" s="146">
        <v>2296002</v>
      </c>
      <c r="P310" s="134">
        <v>310</v>
      </c>
      <c r="Q310" s="134" t="s">
        <v>659</v>
      </c>
      <c r="R310" s="270" t="s">
        <v>158</v>
      </c>
    </row>
    <row r="311" spans="1:18" s="90" customFormat="1" ht="68.25" customHeight="1">
      <c r="A311" s="196" t="s">
        <v>546</v>
      </c>
      <c r="B311" s="84" t="s">
        <v>1101</v>
      </c>
      <c r="C311" s="31">
        <f>SUM(D311:G311)</f>
        <v>600</v>
      </c>
      <c r="D311" s="163"/>
      <c r="E311" s="39">
        <v>600</v>
      </c>
      <c r="F311" s="30"/>
      <c r="G311" s="30"/>
      <c r="H311" s="117">
        <v>300</v>
      </c>
      <c r="I311" s="187">
        <v>300</v>
      </c>
      <c r="K311" s="89" t="s">
        <v>1106</v>
      </c>
      <c r="L311" s="89" t="s">
        <v>1102</v>
      </c>
      <c r="M311" s="5" t="s">
        <v>668</v>
      </c>
      <c r="N311" s="5" t="s">
        <v>1092</v>
      </c>
      <c r="O311" s="147">
        <v>2296002</v>
      </c>
      <c r="P311" s="134" t="s">
        <v>545</v>
      </c>
      <c r="Q311" s="134" t="s">
        <v>659</v>
      </c>
      <c r="R311" s="270" t="s">
        <v>158</v>
      </c>
    </row>
    <row r="312" spans="1:18" s="90" customFormat="1" ht="64.5" customHeight="1">
      <c r="A312" s="196" t="s">
        <v>547</v>
      </c>
      <c r="B312" s="84" t="s">
        <v>1098</v>
      </c>
      <c r="C312" s="31">
        <f>SUM(D312:G312)</f>
        <v>300</v>
      </c>
      <c r="D312" s="163"/>
      <c r="E312" s="30">
        <v>300</v>
      </c>
      <c r="F312" s="30"/>
      <c r="G312" s="30"/>
      <c r="H312" s="117">
        <f t="shared" si="32"/>
        <v>300</v>
      </c>
      <c r="I312" s="163"/>
      <c r="J312" s="188">
        <v>300</v>
      </c>
      <c r="K312" s="89" t="s">
        <v>529</v>
      </c>
      <c r="L312" s="89" t="s">
        <v>1099</v>
      </c>
      <c r="M312" s="57" t="s">
        <v>1092</v>
      </c>
      <c r="N312" s="57" t="s">
        <v>1092</v>
      </c>
      <c r="O312" s="185">
        <v>2296002</v>
      </c>
      <c r="P312" s="91" t="s">
        <v>541</v>
      </c>
      <c r="Q312" s="91" t="s">
        <v>659</v>
      </c>
      <c r="R312" s="270" t="s">
        <v>158</v>
      </c>
    </row>
    <row r="313" spans="1:18" s="90" customFormat="1" ht="66" customHeight="1">
      <c r="A313" s="196" t="s">
        <v>548</v>
      </c>
      <c r="B313" s="84" t="s">
        <v>1096</v>
      </c>
      <c r="C313" s="31">
        <f>SUM(D313:G313)</f>
        <v>600</v>
      </c>
      <c r="D313" s="163"/>
      <c r="E313" s="30">
        <v>600</v>
      </c>
      <c r="F313" s="30"/>
      <c r="G313" s="30"/>
      <c r="H313" s="117">
        <f t="shared" si="32"/>
        <v>200</v>
      </c>
      <c r="I313" s="163"/>
      <c r="J313" s="188">
        <v>200</v>
      </c>
      <c r="K313" s="61" t="s">
        <v>530</v>
      </c>
      <c r="L313" s="89" t="s">
        <v>1097</v>
      </c>
      <c r="M313" s="57" t="s">
        <v>1092</v>
      </c>
      <c r="N313" s="57" t="s">
        <v>1092</v>
      </c>
      <c r="O313" s="185">
        <v>2296002</v>
      </c>
      <c r="P313" s="91" t="s">
        <v>541</v>
      </c>
      <c r="Q313" s="91" t="s">
        <v>659</v>
      </c>
      <c r="R313" s="270" t="s">
        <v>158</v>
      </c>
    </row>
    <row r="314" spans="1:18" s="70" customFormat="1" ht="154.5" customHeight="1">
      <c r="A314" s="196" t="s">
        <v>549</v>
      </c>
      <c r="B314" s="83" t="s">
        <v>1103</v>
      </c>
      <c r="C314" s="162">
        <f t="shared" ref="C314:C319" si="36">SUM(D314:G314)</f>
        <v>100</v>
      </c>
      <c r="D314" s="271"/>
      <c r="E314" s="39">
        <v>100</v>
      </c>
      <c r="F314" s="30"/>
      <c r="G314" s="30"/>
      <c r="H314" s="117">
        <f t="shared" si="32"/>
        <v>0</v>
      </c>
      <c r="I314" s="161"/>
      <c r="J314" s="187">
        <v>0</v>
      </c>
      <c r="K314" s="30" t="s">
        <v>39</v>
      </c>
      <c r="L314" s="89" t="s">
        <v>689</v>
      </c>
      <c r="M314" s="5" t="s">
        <v>668</v>
      </c>
      <c r="N314" s="5" t="s">
        <v>1092</v>
      </c>
      <c r="O314" s="147">
        <v>2296002</v>
      </c>
      <c r="P314" s="134" t="s">
        <v>545</v>
      </c>
      <c r="Q314" s="134" t="s">
        <v>659</v>
      </c>
      <c r="R314" s="270" t="s">
        <v>158</v>
      </c>
    </row>
    <row r="315" spans="1:18" s="70" customFormat="1" ht="90.75" customHeight="1">
      <c r="A315" s="196" t="s">
        <v>550</v>
      </c>
      <c r="B315" s="83" t="s">
        <v>1104</v>
      </c>
      <c r="C315" s="162">
        <f t="shared" si="36"/>
        <v>800</v>
      </c>
      <c r="D315" s="271"/>
      <c r="E315" s="39">
        <v>800</v>
      </c>
      <c r="F315" s="30"/>
      <c r="G315" s="30"/>
      <c r="H315" s="117">
        <f t="shared" si="32"/>
        <v>0</v>
      </c>
      <c r="I315" s="161"/>
      <c r="J315" s="187">
        <v>0</v>
      </c>
      <c r="K315" s="89" t="s">
        <v>393</v>
      </c>
      <c r="L315" s="89" t="s">
        <v>1105</v>
      </c>
      <c r="M315" s="5" t="s">
        <v>1092</v>
      </c>
      <c r="N315" s="5" t="s">
        <v>1092</v>
      </c>
      <c r="O315" s="147">
        <v>2296002</v>
      </c>
      <c r="P315" s="134" t="s">
        <v>543</v>
      </c>
      <c r="Q315" s="134" t="s">
        <v>659</v>
      </c>
      <c r="R315" s="270" t="s">
        <v>158</v>
      </c>
    </row>
    <row r="316" spans="1:18" s="90" customFormat="1" ht="54.75" customHeight="1">
      <c r="A316" s="196" t="s">
        <v>551</v>
      </c>
      <c r="B316" s="84" t="s">
        <v>1100</v>
      </c>
      <c r="C316" s="162">
        <f t="shared" si="36"/>
        <v>100</v>
      </c>
      <c r="D316" s="163"/>
      <c r="E316" s="30">
        <v>100</v>
      </c>
      <c r="F316" s="30"/>
      <c r="G316" s="30"/>
      <c r="H316" s="117">
        <f t="shared" si="32"/>
        <v>0</v>
      </c>
      <c r="I316" s="163"/>
      <c r="J316" s="188">
        <v>0</v>
      </c>
      <c r="K316" s="89" t="s">
        <v>411</v>
      </c>
      <c r="L316" s="89"/>
      <c r="M316" s="57" t="s">
        <v>578</v>
      </c>
      <c r="N316" s="57" t="s">
        <v>578</v>
      </c>
      <c r="O316" s="180">
        <v>2296099</v>
      </c>
      <c r="P316" s="91"/>
      <c r="Q316" s="91"/>
      <c r="R316" s="270" t="s">
        <v>158</v>
      </c>
    </row>
    <row r="317" spans="1:18" s="90" customFormat="1" ht="45.75" customHeight="1">
      <c r="A317" s="272" t="s">
        <v>503</v>
      </c>
      <c r="B317" s="97" t="s">
        <v>504</v>
      </c>
      <c r="C317" s="162">
        <f>SUM(C318:C327)</f>
        <v>2948.3199999999997</v>
      </c>
      <c r="D317" s="162">
        <f>SUM(D318:D327)</f>
        <v>0</v>
      </c>
      <c r="E317" s="162">
        <f>SUM(E318:E327)</f>
        <v>2948.3199999999997</v>
      </c>
      <c r="F317" s="162">
        <f>SUM(F318:F327)</f>
        <v>0</v>
      </c>
      <c r="G317" s="162">
        <f>SUM(G318:G327)</f>
        <v>0</v>
      </c>
      <c r="H317" s="117">
        <f t="shared" si="32"/>
        <v>2300</v>
      </c>
      <c r="I317" s="192"/>
      <c r="J317" s="192">
        <v>2300</v>
      </c>
      <c r="K317" s="89"/>
      <c r="L317" s="89"/>
      <c r="M317" s="57"/>
      <c r="N317" s="57"/>
      <c r="O317" s="180"/>
      <c r="P317" s="91"/>
      <c r="Q317" s="91"/>
      <c r="R317" s="270"/>
    </row>
    <row r="318" spans="1:18" s="90" customFormat="1" ht="78.75" customHeight="1">
      <c r="A318" s="196" t="s">
        <v>155</v>
      </c>
      <c r="B318" s="79" t="s">
        <v>764</v>
      </c>
      <c r="C318" s="162">
        <f t="shared" si="36"/>
        <v>260</v>
      </c>
      <c r="D318" s="163"/>
      <c r="E318" s="273">
        <v>260</v>
      </c>
      <c r="F318" s="60"/>
      <c r="G318" s="60"/>
      <c r="H318" s="117">
        <f t="shared" si="32"/>
        <v>0</v>
      </c>
      <c r="I318" s="163"/>
      <c r="J318" s="50">
        <v>0</v>
      </c>
      <c r="K318" s="92" t="s">
        <v>1161</v>
      </c>
      <c r="L318" s="92" t="s">
        <v>765</v>
      </c>
      <c r="M318" s="35" t="s">
        <v>1107</v>
      </c>
      <c r="N318" s="35" t="s">
        <v>1107</v>
      </c>
      <c r="O318" s="228">
        <v>2296003</v>
      </c>
      <c r="P318" s="133">
        <v>39999</v>
      </c>
      <c r="Q318" s="133" t="s">
        <v>694</v>
      </c>
      <c r="R318" s="92" t="s">
        <v>159</v>
      </c>
    </row>
    <row r="319" spans="1:18" s="1" customFormat="1" ht="78.75" customHeight="1">
      <c r="A319" s="196" t="s">
        <v>156</v>
      </c>
      <c r="B319" s="84" t="s">
        <v>72</v>
      </c>
      <c r="C319" s="162">
        <f t="shared" si="36"/>
        <v>1581</v>
      </c>
      <c r="D319" s="176"/>
      <c r="E319" s="39">
        <v>1581</v>
      </c>
      <c r="F319" s="30"/>
      <c r="G319" s="30"/>
      <c r="H319" s="117">
        <f t="shared" si="32"/>
        <v>0</v>
      </c>
      <c r="I319" s="176"/>
      <c r="J319" s="111">
        <v>0</v>
      </c>
      <c r="K319" s="85" t="s">
        <v>252</v>
      </c>
      <c r="L319" s="85"/>
      <c r="M319" s="57" t="s">
        <v>759</v>
      </c>
      <c r="N319" s="57" t="s">
        <v>759</v>
      </c>
      <c r="O319" s="180">
        <v>2296003</v>
      </c>
      <c r="P319" s="180">
        <v>39999</v>
      </c>
      <c r="Q319" s="180"/>
      <c r="R319" s="85" t="s">
        <v>159</v>
      </c>
    </row>
    <row r="320" spans="1:18" s="204" customFormat="1" ht="31.5" customHeight="1">
      <c r="A320" s="196" t="s">
        <v>546</v>
      </c>
      <c r="B320" s="79" t="s">
        <v>772</v>
      </c>
      <c r="C320" s="31">
        <f t="shared" ref="C320:C326" si="37">SUM(D320:G320)</f>
        <v>108.32</v>
      </c>
      <c r="D320" s="274"/>
      <c r="E320" s="273">
        <v>108.32</v>
      </c>
      <c r="F320" s="60"/>
      <c r="G320" s="60"/>
      <c r="H320" s="117">
        <f t="shared" si="32"/>
        <v>200</v>
      </c>
      <c r="I320" s="274"/>
      <c r="J320" s="50">
        <v>200</v>
      </c>
      <c r="K320" s="92" t="s">
        <v>1111</v>
      </c>
      <c r="L320" s="92" t="s">
        <v>773</v>
      </c>
      <c r="M320" s="35" t="s">
        <v>1107</v>
      </c>
      <c r="N320" s="35" t="s">
        <v>1107</v>
      </c>
      <c r="O320" s="133">
        <v>2296003</v>
      </c>
      <c r="P320" s="133">
        <v>39999</v>
      </c>
      <c r="Q320" s="133" t="s">
        <v>694</v>
      </c>
      <c r="R320" s="92" t="s">
        <v>159</v>
      </c>
    </row>
    <row r="321" spans="1:18" s="40" customFormat="1" ht="56.25" customHeight="1">
      <c r="A321" s="196" t="s">
        <v>547</v>
      </c>
      <c r="B321" s="79" t="s">
        <v>394</v>
      </c>
      <c r="C321" s="31">
        <f t="shared" si="37"/>
        <v>252</v>
      </c>
      <c r="D321" s="164"/>
      <c r="E321" s="273">
        <v>252</v>
      </c>
      <c r="F321" s="60"/>
      <c r="G321" s="60"/>
      <c r="H321" s="117">
        <f t="shared" si="32"/>
        <v>260</v>
      </c>
      <c r="I321" s="164"/>
      <c r="J321" s="50">
        <v>260</v>
      </c>
      <c r="K321" s="92" t="s">
        <v>255</v>
      </c>
      <c r="L321" s="92" t="s">
        <v>763</v>
      </c>
      <c r="M321" s="35" t="s">
        <v>1107</v>
      </c>
      <c r="N321" s="35" t="s">
        <v>1107</v>
      </c>
      <c r="O321" s="228">
        <v>2296003</v>
      </c>
      <c r="P321" s="133">
        <v>39999</v>
      </c>
      <c r="Q321" s="133" t="s">
        <v>694</v>
      </c>
      <c r="R321" s="92" t="s">
        <v>160</v>
      </c>
    </row>
    <row r="322" spans="1:18" s="118" customFormat="1" ht="69" customHeight="1">
      <c r="A322" s="196" t="s">
        <v>548</v>
      </c>
      <c r="B322" s="79" t="s">
        <v>761</v>
      </c>
      <c r="C322" s="31">
        <f t="shared" si="37"/>
        <v>123</v>
      </c>
      <c r="D322" s="175"/>
      <c r="E322" s="273">
        <v>123</v>
      </c>
      <c r="F322" s="60"/>
      <c r="G322" s="60"/>
      <c r="H322" s="117">
        <f t="shared" si="32"/>
        <v>123</v>
      </c>
      <c r="I322" s="175"/>
      <c r="J322" s="50">
        <v>123</v>
      </c>
      <c r="K322" s="92" t="s">
        <v>253</v>
      </c>
      <c r="L322" s="92" t="s">
        <v>762</v>
      </c>
      <c r="M322" s="35" t="s">
        <v>1107</v>
      </c>
      <c r="N322" s="35" t="s">
        <v>1107</v>
      </c>
      <c r="O322" s="228">
        <v>2296003</v>
      </c>
      <c r="P322" s="133">
        <v>39999</v>
      </c>
      <c r="Q322" s="133" t="s">
        <v>694</v>
      </c>
      <c r="R322" s="92" t="s">
        <v>159</v>
      </c>
    </row>
    <row r="323" spans="1:18" s="40" customFormat="1" ht="111" customHeight="1">
      <c r="A323" s="196" t="s">
        <v>549</v>
      </c>
      <c r="B323" s="79" t="s">
        <v>395</v>
      </c>
      <c r="C323" s="31">
        <f t="shared" si="37"/>
        <v>103</v>
      </c>
      <c r="D323" s="164"/>
      <c r="E323" s="273">
        <v>103</v>
      </c>
      <c r="F323" s="60"/>
      <c r="G323" s="60"/>
      <c r="H323" s="117">
        <f t="shared" si="32"/>
        <v>103</v>
      </c>
      <c r="I323" s="164"/>
      <c r="J323" s="50">
        <v>103</v>
      </c>
      <c r="K323" s="92" t="s">
        <v>254</v>
      </c>
      <c r="L323" s="92" t="s">
        <v>765</v>
      </c>
      <c r="M323" s="35" t="s">
        <v>1107</v>
      </c>
      <c r="N323" s="35" t="s">
        <v>1107</v>
      </c>
      <c r="O323" s="228">
        <v>2296003</v>
      </c>
      <c r="P323" s="133">
        <v>39999</v>
      </c>
      <c r="Q323" s="133" t="s">
        <v>694</v>
      </c>
      <c r="R323" s="92" t="s">
        <v>159</v>
      </c>
    </row>
    <row r="324" spans="1:18" s="40" customFormat="1" ht="61.5" customHeight="1">
      <c r="A324" s="196" t="s">
        <v>550</v>
      </c>
      <c r="B324" s="79" t="s">
        <v>1108</v>
      </c>
      <c r="C324" s="31">
        <f t="shared" si="37"/>
        <v>200</v>
      </c>
      <c r="D324" s="164"/>
      <c r="E324" s="39">
        <v>200</v>
      </c>
      <c r="F324" s="60"/>
      <c r="G324" s="60"/>
      <c r="H324" s="117">
        <f t="shared" si="32"/>
        <v>200</v>
      </c>
      <c r="I324" s="164"/>
      <c r="J324" s="50">
        <v>200</v>
      </c>
      <c r="K324" s="92" t="s">
        <v>0</v>
      </c>
      <c r="L324" s="92" t="s">
        <v>766</v>
      </c>
      <c r="M324" s="35" t="s">
        <v>345</v>
      </c>
      <c r="N324" s="35" t="s">
        <v>1107</v>
      </c>
      <c r="O324" s="133">
        <v>2296003</v>
      </c>
      <c r="P324" s="133" t="s">
        <v>760</v>
      </c>
      <c r="Q324" s="133" t="s">
        <v>694</v>
      </c>
      <c r="R324" s="92" t="s">
        <v>159</v>
      </c>
    </row>
    <row r="325" spans="1:18" s="40" customFormat="1" ht="93" customHeight="1">
      <c r="A325" s="196" t="s">
        <v>551</v>
      </c>
      <c r="B325" s="79" t="s">
        <v>767</v>
      </c>
      <c r="C325" s="31">
        <f t="shared" si="37"/>
        <v>200</v>
      </c>
      <c r="D325" s="164"/>
      <c r="E325" s="273">
        <v>200</v>
      </c>
      <c r="F325" s="60"/>
      <c r="G325" s="60"/>
      <c r="H325" s="117">
        <f t="shared" si="32"/>
        <v>200</v>
      </c>
      <c r="I325" s="164"/>
      <c r="J325" s="50">
        <v>200</v>
      </c>
      <c r="K325" s="92" t="s">
        <v>256</v>
      </c>
      <c r="L325" s="92" t="s">
        <v>768</v>
      </c>
      <c r="M325" s="35" t="s">
        <v>1107</v>
      </c>
      <c r="N325" s="35" t="s">
        <v>1107</v>
      </c>
      <c r="O325" s="228">
        <v>2296003</v>
      </c>
      <c r="P325" s="133" t="s">
        <v>693</v>
      </c>
      <c r="Q325" s="133" t="s">
        <v>694</v>
      </c>
      <c r="R325" s="92" t="s">
        <v>159</v>
      </c>
    </row>
    <row r="326" spans="1:18" s="40" customFormat="1" ht="59.25" customHeight="1">
      <c r="A326" s="196" t="s">
        <v>552</v>
      </c>
      <c r="B326" s="79" t="s">
        <v>774</v>
      </c>
      <c r="C326" s="31">
        <f t="shared" si="37"/>
        <v>91</v>
      </c>
      <c r="D326" s="164"/>
      <c r="E326" s="273">
        <v>91</v>
      </c>
      <c r="F326" s="60"/>
      <c r="G326" s="60"/>
      <c r="H326" s="117">
        <f t="shared" si="32"/>
        <v>91</v>
      </c>
      <c r="I326" s="164"/>
      <c r="J326" s="50">
        <v>91</v>
      </c>
      <c r="K326" s="92" t="s">
        <v>257</v>
      </c>
      <c r="L326" s="92" t="s">
        <v>1112</v>
      </c>
      <c r="M326" s="35" t="s">
        <v>709</v>
      </c>
      <c r="N326" s="35" t="s">
        <v>1110</v>
      </c>
      <c r="O326" s="133">
        <v>2296003</v>
      </c>
      <c r="P326" s="133">
        <v>39999</v>
      </c>
      <c r="Q326" s="133" t="s">
        <v>89</v>
      </c>
      <c r="R326" s="92" t="s">
        <v>159</v>
      </c>
    </row>
    <row r="327" spans="1:18" s="90" customFormat="1" ht="34.5" customHeight="1">
      <c r="A327" s="196" t="s">
        <v>93</v>
      </c>
      <c r="B327" s="79" t="s">
        <v>769</v>
      </c>
      <c r="C327" s="162">
        <f>SUM(D327:G327)</f>
        <v>30</v>
      </c>
      <c r="D327" s="75"/>
      <c r="E327" s="39">
        <v>30</v>
      </c>
      <c r="F327" s="60"/>
      <c r="G327" s="60"/>
      <c r="H327" s="117">
        <f t="shared" si="32"/>
        <v>0</v>
      </c>
      <c r="I327" s="163"/>
      <c r="J327" s="50">
        <v>0</v>
      </c>
      <c r="K327" s="92" t="s">
        <v>770</v>
      </c>
      <c r="L327" s="92" t="s">
        <v>771</v>
      </c>
      <c r="M327" s="35" t="s">
        <v>1109</v>
      </c>
      <c r="N327" s="35" t="s">
        <v>1109</v>
      </c>
      <c r="O327" s="133">
        <v>2296003</v>
      </c>
      <c r="P327" s="133">
        <v>39999</v>
      </c>
      <c r="Q327" s="133" t="s">
        <v>694</v>
      </c>
      <c r="R327" s="92" t="s">
        <v>159</v>
      </c>
    </row>
    <row r="328" spans="1:18" s="70" customFormat="1" ht="35.25" customHeight="1">
      <c r="A328" s="272" t="s">
        <v>505</v>
      </c>
      <c r="B328" s="135" t="s">
        <v>506</v>
      </c>
      <c r="C328" s="162">
        <f>SUM(C329)</f>
        <v>500</v>
      </c>
      <c r="D328" s="162">
        <f>SUM(D329)</f>
        <v>0</v>
      </c>
      <c r="E328" s="162">
        <f>SUM(E329)</f>
        <v>0</v>
      </c>
      <c r="F328" s="162">
        <f>SUM(F329)</f>
        <v>500</v>
      </c>
      <c r="G328" s="162">
        <f>SUM(G329)</f>
        <v>0</v>
      </c>
      <c r="H328" s="117">
        <f>I328+J328</f>
        <v>0</v>
      </c>
      <c r="I328" s="194"/>
      <c r="J328" s="194"/>
      <c r="K328" s="85"/>
      <c r="L328" s="275"/>
      <c r="M328" s="35"/>
      <c r="N328" s="35"/>
      <c r="O328" s="180"/>
      <c r="P328" s="180"/>
      <c r="Q328" s="180"/>
      <c r="R328" s="85"/>
    </row>
    <row r="329" spans="1:18" s="1" customFormat="1" ht="56.25" customHeight="1">
      <c r="A329" s="196" t="s">
        <v>157</v>
      </c>
      <c r="B329" s="79" t="s">
        <v>177</v>
      </c>
      <c r="C329" s="31">
        <f>SUM(D329:G329)</f>
        <v>500</v>
      </c>
      <c r="D329" s="75"/>
      <c r="E329" s="39"/>
      <c r="F329" s="60">
        <v>500</v>
      </c>
      <c r="G329" s="60"/>
      <c r="H329" s="117">
        <f>I329+J329</f>
        <v>0</v>
      </c>
      <c r="I329" s="190">
        <v>0</v>
      </c>
      <c r="J329" s="190"/>
      <c r="K329" s="92" t="s">
        <v>134</v>
      </c>
      <c r="L329" s="2" t="s">
        <v>130</v>
      </c>
      <c r="M329" s="5" t="s">
        <v>131</v>
      </c>
      <c r="N329" s="5" t="s">
        <v>132</v>
      </c>
      <c r="O329" s="59">
        <v>2295199</v>
      </c>
      <c r="P329" s="133">
        <v>30399</v>
      </c>
      <c r="Q329" s="8" t="s">
        <v>133</v>
      </c>
      <c r="R329" s="276"/>
    </row>
  </sheetData>
  <mergeCells count="16">
    <mergeCell ref="R3:R4"/>
    <mergeCell ref="A1:R1"/>
    <mergeCell ref="A2:D2"/>
    <mergeCell ref="A3:A4"/>
    <mergeCell ref="B3:B4"/>
    <mergeCell ref="C3:C4"/>
    <mergeCell ref="D3:D4"/>
    <mergeCell ref="E3:E4"/>
    <mergeCell ref="F3:F4"/>
    <mergeCell ref="G3:G4"/>
    <mergeCell ref="H3:J3"/>
    <mergeCell ref="M2:N2"/>
    <mergeCell ref="O3:O4"/>
    <mergeCell ref="K3:K4"/>
    <mergeCell ref="M3:M4"/>
    <mergeCell ref="N3:N4"/>
  </mergeCells>
  <phoneticPr fontId="3" type="noConversion"/>
  <printOptions horizontalCentered="1"/>
  <pageMargins left="0.9055118110236221" right="0.9055118110236221" top="0.86614173228346458" bottom="0.86614173228346458" header="0.31496062992125984" footer="0.31496062992125984"/>
  <pageSetup paperSize="9" firstPageNumber="3" orientation="landscape" useFirstPageNumber="1"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一般、基金</vt:lpstr>
      <vt:lpstr>一般、基金!Print_Titles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China</cp:lastModifiedBy>
  <cp:lastPrinted>2012-01-23T08:18:48Z</cp:lastPrinted>
  <dcterms:created xsi:type="dcterms:W3CDTF">2014-11-04T09:17:22Z</dcterms:created>
  <dcterms:modified xsi:type="dcterms:W3CDTF">2025-04-17T08:59:17Z</dcterms:modified>
</cp:coreProperties>
</file>