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5" yWindow="300" windowWidth="15600" windowHeight="7035"/>
  </bookViews>
  <sheets>
    <sheet name="基金附表五" sheetId="1" r:id="rId1"/>
  </sheets>
  <calcPr calcId="145621" iterateCount="1"/>
</workbook>
</file>

<file path=xl/calcChain.xml><?xml version="1.0" encoding="utf-8"?>
<calcChain xmlns="http://schemas.openxmlformats.org/spreadsheetml/2006/main">
  <c r="F21" i="1" l="1"/>
  <c r="H20" i="1"/>
  <c r="H19" i="1"/>
  <c r="H18" i="1"/>
  <c r="D18" i="1"/>
  <c r="H17" i="1"/>
  <c r="C17" i="1"/>
  <c r="C21" i="1" s="1"/>
  <c r="B17" i="1"/>
  <c r="B21" i="1" s="1"/>
  <c r="G16" i="1"/>
  <c r="H16" i="1" s="1"/>
  <c r="D16" i="1"/>
  <c r="H15" i="1"/>
  <c r="D15" i="1"/>
  <c r="H14" i="1"/>
  <c r="D14" i="1"/>
  <c r="H13" i="1"/>
  <c r="D13" i="1"/>
  <c r="G12" i="1"/>
  <c r="H12" i="1" s="1"/>
  <c r="D12" i="1"/>
  <c r="H11" i="1"/>
  <c r="D11" i="1"/>
  <c r="H10" i="1"/>
  <c r="G10" i="1"/>
  <c r="D10" i="1"/>
  <c r="H9" i="1"/>
  <c r="D9" i="1"/>
  <c r="H8" i="1"/>
  <c r="D8" i="1"/>
  <c r="D7" i="1"/>
  <c r="D6" i="1"/>
  <c r="G21" i="1" l="1"/>
  <c r="H21" i="1"/>
  <c r="D17" i="1"/>
  <c r="D21" i="1" s="1"/>
</calcChain>
</file>

<file path=xl/comments1.xml><?xml version="1.0" encoding="utf-8"?>
<comments xmlns="http://schemas.openxmlformats.org/spreadsheetml/2006/main">
  <authors>
    <author>韩勇</author>
  </authors>
  <commentList>
    <comment ref="B17" authorId="0">
      <text>
        <r>
          <rPr>
            <b/>
            <sz val="9"/>
            <color indexed="81"/>
            <rFont val="宋体"/>
            <family val="3"/>
            <charset val="134"/>
          </rPr>
          <t>韩勇:</t>
        </r>
        <r>
          <rPr>
            <sz val="9"/>
            <color indexed="81"/>
            <rFont val="宋体"/>
            <family val="3"/>
            <charset val="134"/>
          </rPr>
          <t xml:space="preserve">
收入本来是9900，（收入总数是407508）但是由于支出总数为403507.83，差了0.17。经从平台中查询，支出中“其他支出”福彩安排一个少了0.18，一个多了0.01，所以整体少了0.17。见后面的表“解释基金差数”。根据支出调收入。</t>
        </r>
      </text>
    </comment>
    <comment ref="B18" authorId="0">
      <text>
        <r>
          <rPr>
            <b/>
            <sz val="9"/>
            <color indexed="81"/>
            <rFont val="宋体"/>
            <family val="3"/>
            <charset val="134"/>
          </rPr>
          <t>韩勇:</t>
        </r>
        <r>
          <rPr>
            <sz val="9"/>
            <color indexed="81"/>
            <rFont val="宋体"/>
            <family val="3"/>
            <charset val="134"/>
          </rPr>
          <t xml:space="preserve">
20160105wangliguo新加</t>
        </r>
      </text>
    </comment>
  </commentList>
</comments>
</file>

<file path=xl/sharedStrings.xml><?xml version="1.0" encoding="utf-8"?>
<sst xmlns="http://schemas.openxmlformats.org/spreadsheetml/2006/main" count="42" uniqueCount="37">
  <si>
    <t>2016年市本级政府性基金收支调整情况表</t>
    <phoneticPr fontId="3" type="noConversion"/>
  </si>
  <si>
    <t>单位：万元</t>
    <phoneticPr fontId="3" type="noConversion"/>
  </si>
  <si>
    <t>收        入</t>
    <phoneticPr fontId="3" type="noConversion"/>
  </si>
  <si>
    <t>支        出</t>
    <phoneticPr fontId="3" type="noConversion"/>
  </si>
  <si>
    <t>项      目</t>
    <phoneticPr fontId="3" type="noConversion"/>
  </si>
  <si>
    <t>年初预算数</t>
    <phoneticPr fontId="3" type="noConversion"/>
  </si>
  <si>
    <t>预算调整数</t>
    <phoneticPr fontId="3" type="noConversion"/>
  </si>
  <si>
    <t>调整后预算数</t>
    <phoneticPr fontId="3" type="noConversion"/>
  </si>
  <si>
    <t>1、散装水泥专项资金收入</t>
    <phoneticPr fontId="3" type="noConversion"/>
  </si>
  <si>
    <t>1、科学技术支出</t>
    <phoneticPr fontId="3" type="noConversion"/>
  </si>
  <si>
    <t>2、新型墙体材料专项基金收入</t>
    <phoneticPr fontId="3" type="noConversion"/>
  </si>
  <si>
    <t>2、文化体育与传媒支出</t>
    <phoneticPr fontId="3" type="noConversion"/>
  </si>
  <si>
    <t>3、城市公用事业附加收入</t>
    <phoneticPr fontId="3" type="noConversion"/>
  </si>
  <si>
    <t>3、社会保障和就业支出</t>
    <phoneticPr fontId="3" type="noConversion"/>
  </si>
  <si>
    <t>4、城市基础设施配套费收入</t>
    <phoneticPr fontId="3" type="noConversion"/>
  </si>
  <si>
    <t>4、节能环保支出</t>
    <phoneticPr fontId="3" type="noConversion"/>
  </si>
  <si>
    <t>5、国有土地使用权出让收入</t>
    <phoneticPr fontId="3" type="noConversion"/>
  </si>
  <si>
    <t>5、城乡社区支出</t>
    <phoneticPr fontId="3" type="noConversion"/>
  </si>
  <si>
    <t>6、农业土地开发资金收入</t>
    <phoneticPr fontId="3" type="noConversion"/>
  </si>
  <si>
    <t>6、农林水支出</t>
    <phoneticPr fontId="3" type="noConversion"/>
  </si>
  <si>
    <t>7、国有土地收益基金收入</t>
    <phoneticPr fontId="3" type="noConversion"/>
  </si>
  <si>
    <t>7、交通运输支出</t>
    <phoneticPr fontId="3" type="noConversion"/>
  </si>
  <si>
    <t>8、港口建设费收入</t>
    <phoneticPr fontId="3" type="noConversion"/>
  </si>
  <si>
    <t>8、资源勘探信息等支出</t>
    <phoneticPr fontId="3" type="noConversion"/>
  </si>
  <si>
    <t>9、车辆通行费</t>
    <phoneticPr fontId="3" type="noConversion"/>
  </si>
  <si>
    <t>9、商业服务业等支出</t>
    <phoneticPr fontId="3" type="noConversion"/>
  </si>
  <si>
    <t>10、水土保持补偿费</t>
    <phoneticPr fontId="3" type="noConversion"/>
  </si>
  <si>
    <t>10、金融支出</t>
    <phoneticPr fontId="3" type="noConversion"/>
  </si>
  <si>
    <r>
      <t>1</t>
    </r>
    <r>
      <rPr>
        <sz val="11"/>
        <color indexed="8"/>
        <rFont val="宋体"/>
        <family val="3"/>
        <charset val="134"/>
      </rPr>
      <t>1、污水处理费收入</t>
    </r>
    <phoneticPr fontId="3" type="noConversion"/>
  </si>
  <si>
    <t>11、其他支出</t>
    <phoneticPr fontId="3" type="noConversion"/>
  </si>
  <si>
    <r>
      <t>1</t>
    </r>
    <r>
      <rPr>
        <sz val="11"/>
        <color indexed="8"/>
        <rFont val="宋体"/>
        <family val="3"/>
        <charset val="134"/>
      </rPr>
      <t>2</t>
    </r>
    <r>
      <rPr>
        <sz val="11"/>
        <color indexed="8"/>
        <rFont val="宋体"/>
        <family val="3"/>
        <charset val="134"/>
      </rPr>
      <t>、彩票公益金收入</t>
    </r>
    <phoneticPr fontId="3" type="noConversion"/>
  </si>
  <si>
    <t>12、债务还本支出</t>
    <phoneticPr fontId="3" type="noConversion"/>
  </si>
  <si>
    <t>13、上级提前下达转移支付</t>
    <phoneticPr fontId="3" type="noConversion"/>
  </si>
  <si>
    <t>13、债务付息支出</t>
    <phoneticPr fontId="3" type="noConversion"/>
  </si>
  <si>
    <r>
      <t>1</t>
    </r>
    <r>
      <rPr>
        <sz val="11"/>
        <color indexed="8"/>
        <rFont val="宋体"/>
        <family val="3"/>
        <charset val="134"/>
      </rPr>
      <t>4.地方政府债务收入</t>
    </r>
    <phoneticPr fontId="3" type="noConversion"/>
  </si>
  <si>
    <t>附表5</t>
    <phoneticPr fontId="3" type="noConversion"/>
  </si>
  <si>
    <t>合计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</si>
</sst>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20"/>
      <name val="方正小标宋_GBK"/>
      <family val="4"/>
      <charset val="134"/>
    </font>
    <font>
      <sz val="12"/>
      <name val="方正小标宋_GBK"/>
      <family val="4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name val="楷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4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1" xfId="1" applyFont="1" applyBorder="1">
      <alignment vertical="center"/>
    </xf>
    <xf numFmtId="176" fontId="8" fillId="0" borderId="1" xfId="1" applyNumberFormat="1" applyFont="1" applyBorder="1">
      <alignment vertical="center"/>
    </xf>
    <xf numFmtId="176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9" fillId="0" borderId="1" xfId="1" applyFont="1" applyBorder="1">
      <alignment vertical="center"/>
    </xf>
    <xf numFmtId="176" fontId="9" fillId="0" borderId="1" xfId="1" applyNumberFormat="1" applyFont="1" applyBorder="1">
      <alignment vertical="center"/>
    </xf>
    <xf numFmtId="0" fontId="9" fillId="0" borderId="1" xfId="1" applyFont="1" applyFill="1" applyBorder="1">
      <alignment vertical="center"/>
    </xf>
    <xf numFmtId="176" fontId="9" fillId="0" borderId="1" xfId="1" applyNumberFormat="1" applyFont="1" applyFill="1" applyBorder="1">
      <alignment vertical="center"/>
    </xf>
    <xf numFmtId="176" fontId="9" fillId="0" borderId="1" xfId="2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1" xfId="0" applyFont="1" applyBorder="1">
      <alignment vertical="center"/>
    </xf>
    <xf numFmtId="176" fontId="8" fillId="2" borderId="1" xfId="2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6">
    <cellStyle name="常规" xfId="0" builtinId="0"/>
    <cellStyle name="常规 2" xfId="2"/>
    <cellStyle name="常规 2 2" xfId="3"/>
    <cellStyle name="常规 3" xfId="4"/>
    <cellStyle name="常规 4" xfId="5"/>
    <cellStyle name="常规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8"/>
  </sheetPr>
  <dimension ref="A1:H21"/>
  <sheetViews>
    <sheetView showZeros="0" tabSelected="1" workbookViewId="0">
      <selection activeCell="F6" sqref="F6"/>
    </sheetView>
  </sheetViews>
  <sheetFormatPr defaultColWidth="9" defaultRowHeight="14.25"/>
  <cols>
    <col min="1" max="1" width="26.25" style="1" customWidth="1"/>
    <col min="2" max="2" width="11" style="1" customWidth="1"/>
    <col min="3" max="3" width="11.625" style="1" customWidth="1"/>
    <col min="4" max="4" width="12.75" style="1" customWidth="1"/>
    <col min="5" max="5" width="21.25" style="1" customWidth="1"/>
    <col min="6" max="6" width="10.625" style="1" customWidth="1"/>
    <col min="7" max="7" width="11.125" style="1" customWidth="1"/>
    <col min="8" max="8" width="13.375" style="1" customWidth="1"/>
    <col min="9" max="16384" width="9" style="1"/>
  </cols>
  <sheetData>
    <row r="1" spans="1:8" ht="19.899999999999999" customHeight="1">
      <c r="A1" s="20" t="s">
        <v>35</v>
      </c>
    </row>
    <row r="2" spans="1:8" s="2" customFormat="1" ht="25.15" customHeight="1">
      <c r="A2" s="22" t="s">
        <v>0</v>
      </c>
      <c r="B2" s="22"/>
      <c r="C2" s="22"/>
      <c r="D2" s="22"/>
      <c r="E2" s="22"/>
      <c r="F2" s="22"/>
      <c r="G2" s="22"/>
      <c r="H2" s="22"/>
    </row>
    <row r="3" spans="1:8" ht="19.899999999999999" customHeight="1">
      <c r="H3" s="3" t="s">
        <v>1</v>
      </c>
    </row>
    <row r="4" spans="1:8" s="4" customFormat="1" ht="22.15" customHeight="1">
      <c r="A4" s="23" t="s">
        <v>2</v>
      </c>
      <c r="B4" s="23"/>
      <c r="C4" s="23"/>
      <c r="D4" s="23"/>
      <c r="E4" s="23" t="s">
        <v>3</v>
      </c>
      <c r="F4" s="23"/>
      <c r="G4" s="23"/>
      <c r="H4" s="23"/>
    </row>
    <row r="5" spans="1:8" s="4" customFormat="1" ht="22.15" customHeight="1">
      <c r="A5" s="21" t="s">
        <v>4</v>
      </c>
      <c r="B5" s="21" t="s">
        <v>5</v>
      </c>
      <c r="C5" s="21" t="s">
        <v>6</v>
      </c>
      <c r="D5" s="21" t="s">
        <v>7</v>
      </c>
      <c r="E5" s="5" t="s">
        <v>4</v>
      </c>
      <c r="F5" s="5" t="s">
        <v>5</v>
      </c>
      <c r="G5" s="5" t="s">
        <v>6</v>
      </c>
      <c r="H5" s="5" t="s">
        <v>7</v>
      </c>
    </row>
    <row r="6" spans="1:8" s="10" customFormat="1" ht="21.6" customHeight="1">
      <c r="A6" s="6" t="s">
        <v>8</v>
      </c>
      <c r="B6" s="7">
        <v>56</v>
      </c>
      <c r="C6" s="8"/>
      <c r="D6" s="8">
        <f>B6+C6</f>
        <v>56</v>
      </c>
      <c r="E6" s="6" t="s">
        <v>9</v>
      </c>
      <c r="F6" s="7">
        <v>0</v>
      </c>
      <c r="G6" s="9"/>
      <c r="H6" s="9"/>
    </row>
    <row r="7" spans="1:8" s="10" customFormat="1" ht="21.6" customHeight="1">
      <c r="A7" s="6" t="s">
        <v>10</v>
      </c>
      <c r="B7" s="7">
        <v>560</v>
      </c>
      <c r="C7" s="8"/>
      <c r="D7" s="8">
        <f t="shared" ref="D7:D18" si="0">B7+C7</f>
        <v>560</v>
      </c>
      <c r="E7" s="6" t="s">
        <v>11</v>
      </c>
      <c r="F7" s="7">
        <v>0</v>
      </c>
      <c r="G7" s="9"/>
      <c r="H7" s="9"/>
    </row>
    <row r="8" spans="1:8" s="10" customFormat="1" ht="21.6" customHeight="1">
      <c r="A8" s="6" t="s">
        <v>12</v>
      </c>
      <c r="B8" s="7">
        <v>7200</v>
      </c>
      <c r="C8" s="8"/>
      <c r="D8" s="8">
        <f t="shared" si="0"/>
        <v>7200</v>
      </c>
      <c r="E8" s="6" t="s">
        <v>13</v>
      </c>
      <c r="F8" s="7">
        <v>3105</v>
      </c>
      <c r="G8" s="8"/>
      <c r="H8" s="8">
        <f>F8+G8</f>
        <v>3105</v>
      </c>
    </row>
    <row r="9" spans="1:8" s="10" customFormat="1" ht="21.6" customHeight="1">
      <c r="A9" s="6" t="s">
        <v>14</v>
      </c>
      <c r="B9" s="7">
        <v>3395</v>
      </c>
      <c r="C9" s="8"/>
      <c r="D9" s="8">
        <f t="shared" si="0"/>
        <v>3395</v>
      </c>
      <c r="E9" s="6" t="s">
        <v>15</v>
      </c>
      <c r="F9" s="7">
        <v>0</v>
      </c>
      <c r="G9" s="8"/>
      <c r="H9" s="8">
        <f t="shared" ref="H9:H20" si="1">F9+G9</f>
        <v>0</v>
      </c>
    </row>
    <row r="10" spans="1:8" s="10" customFormat="1" ht="21.6" customHeight="1">
      <c r="A10" s="6" t="s">
        <v>16</v>
      </c>
      <c r="B10" s="7">
        <v>277700</v>
      </c>
      <c r="C10" s="8">
        <v>-76000</v>
      </c>
      <c r="D10" s="8">
        <f t="shared" si="0"/>
        <v>201700</v>
      </c>
      <c r="E10" s="6" t="s">
        <v>17</v>
      </c>
      <c r="F10" s="7">
        <v>284115</v>
      </c>
      <c r="G10" s="8">
        <f>-80000+162600</f>
        <v>82600</v>
      </c>
      <c r="H10" s="8">
        <f t="shared" si="1"/>
        <v>366715</v>
      </c>
    </row>
    <row r="11" spans="1:8" s="10" customFormat="1" ht="21.6" customHeight="1">
      <c r="A11" s="6" t="s">
        <v>18</v>
      </c>
      <c r="B11" s="7">
        <v>1100</v>
      </c>
      <c r="C11" s="8"/>
      <c r="D11" s="8">
        <f t="shared" si="0"/>
        <v>1100</v>
      </c>
      <c r="E11" s="6" t="s">
        <v>19</v>
      </c>
      <c r="F11" s="7">
        <v>0</v>
      </c>
      <c r="G11" s="8"/>
      <c r="H11" s="8">
        <f t="shared" si="1"/>
        <v>0</v>
      </c>
    </row>
    <row r="12" spans="1:8" s="10" customFormat="1" ht="21.6" customHeight="1">
      <c r="A12" s="6" t="s">
        <v>20</v>
      </c>
      <c r="B12" s="7">
        <v>15000</v>
      </c>
      <c r="C12" s="8">
        <v>-4000</v>
      </c>
      <c r="D12" s="8">
        <f t="shared" si="0"/>
        <v>11000</v>
      </c>
      <c r="E12" s="6" t="s">
        <v>21</v>
      </c>
      <c r="F12" s="7">
        <v>89410</v>
      </c>
      <c r="G12" s="8">
        <f>6500+4365</f>
        <v>10865</v>
      </c>
      <c r="H12" s="8">
        <f t="shared" si="1"/>
        <v>100275</v>
      </c>
    </row>
    <row r="13" spans="1:8" s="10" customFormat="1" ht="21.6" customHeight="1">
      <c r="A13" s="11" t="s">
        <v>22</v>
      </c>
      <c r="B13" s="12">
        <v>40000</v>
      </c>
      <c r="C13" s="8">
        <v>6500</v>
      </c>
      <c r="D13" s="8">
        <f t="shared" si="0"/>
        <v>46500</v>
      </c>
      <c r="E13" s="11" t="s">
        <v>23</v>
      </c>
      <c r="F13" s="12">
        <v>616</v>
      </c>
      <c r="G13" s="8"/>
      <c r="H13" s="8">
        <f t="shared" si="1"/>
        <v>616</v>
      </c>
    </row>
    <row r="14" spans="1:8" s="10" customFormat="1" ht="21.6" customHeight="1">
      <c r="A14" s="11" t="s">
        <v>24</v>
      </c>
      <c r="B14" s="12">
        <v>48597</v>
      </c>
      <c r="C14" s="8">
        <v>4365</v>
      </c>
      <c r="D14" s="8">
        <f t="shared" si="0"/>
        <v>52962</v>
      </c>
      <c r="E14" s="11" t="s">
        <v>25</v>
      </c>
      <c r="F14" s="12">
        <v>0</v>
      </c>
      <c r="G14" s="8"/>
      <c r="H14" s="8">
        <f t="shared" si="1"/>
        <v>0</v>
      </c>
    </row>
    <row r="15" spans="1:8" s="10" customFormat="1" ht="21.6" customHeight="1">
      <c r="A15" s="6" t="s">
        <v>26</v>
      </c>
      <c r="B15" s="7"/>
      <c r="C15" s="8"/>
      <c r="D15" s="8">
        <f t="shared" si="0"/>
        <v>0</v>
      </c>
      <c r="E15" s="6" t="s">
        <v>27</v>
      </c>
      <c r="F15" s="7">
        <v>0</v>
      </c>
      <c r="G15" s="8"/>
      <c r="H15" s="8">
        <f t="shared" si="1"/>
        <v>0</v>
      </c>
    </row>
    <row r="16" spans="1:8" s="10" customFormat="1" ht="21.6" customHeight="1">
      <c r="A16" s="6" t="s">
        <v>28</v>
      </c>
      <c r="B16" s="7"/>
      <c r="C16" s="8"/>
      <c r="D16" s="8">
        <f t="shared" si="0"/>
        <v>0</v>
      </c>
      <c r="E16" s="6" t="s">
        <v>29</v>
      </c>
      <c r="F16" s="7">
        <v>9899.83</v>
      </c>
      <c r="G16" s="8">
        <f>-900-500</f>
        <v>-1400</v>
      </c>
      <c r="H16" s="8">
        <f t="shared" si="1"/>
        <v>8499.83</v>
      </c>
    </row>
    <row r="17" spans="1:8" s="10" customFormat="1" ht="21.6" customHeight="1">
      <c r="A17" s="6" t="s">
        <v>30</v>
      </c>
      <c r="B17" s="7">
        <f>9900-0.17</f>
        <v>9899.83</v>
      </c>
      <c r="C17" s="8">
        <f>-900-500</f>
        <v>-1400</v>
      </c>
      <c r="D17" s="8">
        <f t="shared" si="0"/>
        <v>8499.83</v>
      </c>
      <c r="E17" s="6" t="s">
        <v>31</v>
      </c>
      <c r="F17" s="7">
        <v>0</v>
      </c>
      <c r="G17" s="8"/>
      <c r="H17" s="8">
        <f t="shared" si="1"/>
        <v>0</v>
      </c>
    </row>
    <row r="18" spans="1:8" s="16" customFormat="1" ht="21.6" customHeight="1">
      <c r="A18" s="13" t="s">
        <v>32</v>
      </c>
      <c r="B18" s="14">
        <v>3918</v>
      </c>
      <c r="C18" s="15"/>
      <c r="D18" s="8">
        <f t="shared" si="0"/>
        <v>3918</v>
      </c>
      <c r="E18" s="11" t="s">
        <v>33</v>
      </c>
      <c r="F18" s="12">
        <v>20280</v>
      </c>
      <c r="G18" s="8"/>
      <c r="H18" s="8">
        <f t="shared" si="1"/>
        <v>20280</v>
      </c>
    </row>
    <row r="19" spans="1:8" s="10" customFormat="1" ht="21.6" customHeight="1">
      <c r="A19" s="6" t="s">
        <v>34</v>
      </c>
      <c r="B19" s="17"/>
      <c r="C19" s="18">
        <v>162600</v>
      </c>
      <c r="D19" s="8">
        <v>162600</v>
      </c>
      <c r="E19" s="6"/>
      <c r="F19" s="7">
        <v>0</v>
      </c>
      <c r="G19" s="8"/>
      <c r="H19" s="8">
        <f t="shared" si="1"/>
        <v>0</v>
      </c>
    </row>
    <row r="20" spans="1:8" s="10" customFormat="1" ht="21.6" customHeight="1">
      <c r="A20" s="6"/>
      <c r="B20" s="17"/>
      <c r="C20" s="18"/>
      <c r="D20" s="8"/>
      <c r="E20" s="6"/>
      <c r="F20" s="7"/>
      <c r="G20" s="8"/>
      <c r="H20" s="8">
        <f t="shared" si="1"/>
        <v>0</v>
      </c>
    </row>
    <row r="21" spans="1:8" s="10" customFormat="1" ht="21.6" customHeight="1">
      <c r="A21" s="19" t="s">
        <v>36</v>
      </c>
      <c r="B21" s="8">
        <f>SUM(B6:B18)</f>
        <v>407425.83</v>
      </c>
      <c r="C21" s="8">
        <f>SUM(C6:C19)</f>
        <v>92065</v>
      </c>
      <c r="D21" s="8">
        <f>SUM(D6:D19)</f>
        <v>499490.83</v>
      </c>
      <c r="E21" s="19" t="s">
        <v>36</v>
      </c>
      <c r="F21" s="8">
        <f>SUM(F6:F20)</f>
        <v>407425.83</v>
      </c>
      <c r="G21" s="8">
        <f t="shared" ref="G21:H21" si="2">SUM(G6:G20)</f>
        <v>92065</v>
      </c>
      <c r="H21" s="8">
        <f t="shared" si="2"/>
        <v>499490.83</v>
      </c>
    </row>
  </sheetData>
  <mergeCells count="3">
    <mergeCell ref="A2:H2"/>
    <mergeCell ref="A4:D4"/>
    <mergeCell ref="E4:H4"/>
  </mergeCells>
  <phoneticPr fontId="2" type="noConversion"/>
  <printOptions horizontalCentered="1"/>
  <pageMargins left="1.1811023622047245" right="0.59055118110236227" top="0.98425196850393704" bottom="0.78740157480314965" header="0.51181102362204722" footer="0.74803149606299213"/>
  <pageSetup paperSize="9" firstPageNumber="15" orientation="landscape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基金附表五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fmq</dc:creator>
  <cp:lastModifiedBy>czj</cp:lastModifiedBy>
  <cp:lastPrinted>2016-10-18T07:56:24Z</cp:lastPrinted>
  <dcterms:created xsi:type="dcterms:W3CDTF">2016-09-23T03:28:03Z</dcterms:created>
  <dcterms:modified xsi:type="dcterms:W3CDTF">2016-10-18T07:58:02Z</dcterms:modified>
</cp:coreProperties>
</file>