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6296" windowHeight="729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Sheet1!$A$1:$P$131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N122" i="1" l="1"/>
  <c r="O7" i="1" l="1"/>
  <c r="O8" i="1"/>
  <c r="O9" i="1"/>
  <c r="O10" i="1"/>
  <c r="O11" i="1"/>
  <c r="O12" i="1"/>
  <c r="O13" i="1"/>
  <c r="O14" i="1"/>
  <c r="O15" i="1"/>
  <c r="O17" i="1"/>
  <c r="O18" i="1"/>
  <c r="O19" i="1"/>
  <c r="O20" i="1"/>
  <c r="O22" i="1"/>
  <c r="O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39" i="1"/>
  <c r="O40" i="1"/>
  <c r="O42" i="1"/>
  <c r="O43" i="1"/>
  <c r="O45" i="1"/>
  <c r="O46" i="1"/>
  <c r="O47" i="1"/>
  <c r="O48" i="1"/>
  <c r="O49" i="1"/>
  <c r="O50" i="1"/>
  <c r="O51" i="1"/>
  <c r="O53" i="1"/>
  <c r="O54" i="1"/>
  <c r="O55" i="1"/>
  <c r="O56" i="1"/>
  <c r="O57" i="1"/>
  <c r="O58" i="1"/>
  <c r="O59" i="1"/>
  <c r="O60" i="1"/>
  <c r="O62" i="1"/>
  <c r="O63" i="1"/>
  <c r="O64" i="1"/>
  <c r="O65" i="1"/>
  <c r="O66" i="1"/>
  <c r="O67" i="1"/>
  <c r="O68" i="1"/>
  <c r="O69" i="1"/>
  <c r="O70" i="1"/>
  <c r="O72" i="1"/>
  <c r="O73" i="1"/>
  <c r="O74" i="1"/>
  <c r="O75" i="1"/>
  <c r="O76" i="1"/>
  <c r="O77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4" i="1"/>
  <c r="O95" i="1"/>
  <c r="O97" i="1"/>
  <c r="O98" i="1"/>
  <c r="O99" i="1"/>
  <c r="O100" i="1"/>
  <c r="O101" i="1"/>
  <c r="O103" i="1"/>
  <c r="O104" i="1"/>
  <c r="O105" i="1"/>
  <c r="O106" i="1"/>
  <c r="O107" i="1"/>
  <c r="O108" i="1"/>
  <c r="O110" i="1"/>
  <c r="O111" i="1"/>
  <c r="O112" i="1"/>
  <c r="O115" i="1"/>
  <c r="O116" i="1"/>
  <c r="O126" i="1"/>
  <c r="O128" i="1"/>
  <c r="O129" i="1"/>
  <c r="O131" i="1"/>
  <c r="F130" i="1"/>
  <c r="G130" i="1"/>
  <c r="H130" i="1"/>
  <c r="I130" i="1"/>
  <c r="J130" i="1"/>
  <c r="K130" i="1"/>
  <c r="L130" i="1"/>
  <c r="M130" i="1"/>
  <c r="N130" i="1"/>
  <c r="E130" i="1"/>
  <c r="F127" i="1"/>
  <c r="G127" i="1"/>
  <c r="H127" i="1"/>
  <c r="I127" i="1"/>
  <c r="J127" i="1"/>
  <c r="K127" i="1"/>
  <c r="L127" i="1"/>
  <c r="M127" i="1"/>
  <c r="N127" i="1"/>
  <c r="E127" i="1"/>
  <c r="F121" i="1"/>
  <c r="G121" i="1"/>
  <c r="H121" i="1"/>
  <c r="I121" i="1"/>
  <c r="J121" i="1"/>
  <c r="K121" i="1"/>
  <c r="L121" i="1"/>
  <c r="M121" i="1"/>
  <c r="F113" i="1"/>
  <c r="G113" i="1"/>
  <c r="H113" i="1"/>
  <c r="I113" i="1"/>
  <c r="J113" i="1"/>
  <c r="K113" i="1"/>
  <c r="L113" i="1"/>
  <c r="M113" i="1"/>
  <c r="N113" i="1"/>
  <c r="F102" i="1"/>
  <c r="G102" i="1"/>
  <c r="H102" i="1"/>
  <c r="I102" i="1"/>
  <c r="J102" i="1"/>
  <c r="K102" i="1"/>
  <c r="L102" i="1"/>
  <c r="M102" i="1"/>
  <c r="N102" i="1"/>
  <c r="F78" i="1"/>
  <c r="G78" i="1"/>
  <c r="H78" i="1"/>
  <c r="I78" i="1"/>
  <c r="J78" i="1"/>
  <c r="K78" i="1"/>
  <c r="L78" i="1"/>
  <c r="M78" i="1"/>
  <c r="N78" i="1"/>
  <c r="F71" i="1"/>
  <c r="G71" i="1"/>
  <c r="H71" i="1"/>
  <c r="I71" i="1"/>
  <c r="J71" i="1"/>
  <c r="K71" i="1"/>
  <c r="L71" i="1"/>
  <c r="M71" i="1"/>
  <c r="N71" i="1"/>
  <c r="E71" i="1"/>
  <c r="F61" i="1"/>
  <c r="G61" i="1"/>
  <c r="H61" i="1"/>
  <c r="I61" i="1"/>
  <c r="J61" i="1"/>
  <c r="K61" i="1"/>
  <c r="L61" i="1"/>
  <c r="M61" i="1"/>
  <c r="N61" i="1"/>
  <c r="E61" i="1"/>
  <c r="F52" i="1"/>
  <c r="G52" i="1"/>
  <c r="H52" i="1"/>
  <c r="I52" i="1"/>
  <c r="J52" i="1"/>
  <c r="K52" i="1"/>
  <c r="L52" i="1"/>
  <c r="M52" i="1"/>
  <c r="N52" i="1"/>
  <c r="E52" i="1"/>
  <c r="F44" i="1"/>
  <c r="G44" i="1"/>
  <c r="H44" i="1"/>
  <c r="I44" i="1"/>
  <c r="J44" i="1"/>
  <c r="K44" i="1"/>
  <c r="L44" i="1"/>
  <c r="M44" i="1"/>
  <c r="N44" i="1"/>
  <c r="E44" i="1"/>
  <c r="F41" i="1"/>
  <c r="G41" i="1"/>
  <c r="H41" i="1"/>
  <c r="I41" i="1"/>
  <c r="J41" i="1"/>
  <c r="K41" i="1"/>
  <c r="L41" i="1"/>
  <c r="M41" i="1"/>
  <c r="N41" i="1"/>
  <c r="E41" i="1"/>
  <c r="F31" i="1"/>
  <c r="G31" i="1"/>
  <c r="H31" i="1"/>
  <c r="I31" i="1"/>
  <c r="J31" i="1"/>
  <c r="K31" i="1"/>
  <c r="L31" i="1"/>
  <c r="M31" i="1"/>
  <c r="N31" i="1"/>
  <c r="E31" i="1"/>
  <c r="F21" i="1"/>
  <c r="G21" i="1"/>
  <c r="H21" i="1"/>
  <c r="I21" i="1"/>
  <c r="J21" i="1"/>
  <c r="K21" i="1"/>
  <c r="L21" i="1"/>
  <c r="M21" i="1"/>
  <c r="N21" i="1"/>
  <c r="E21" i="1"/>
  <c r="F6" i="1"/>
  <c r="G6" i="1"/>
  <c r="G5" i="1" s="1"/>
  <c r="H6" i="1"/>
  <c r="I6" i="1"/>
  <c r="I5" i="1" s="1"/>
  <c r="J6" i="1"/>
  <c r="K6" i="1"/>
  <c r="K5" i="1" s="1"/>
  <c r="L6" i="1"/>
  <c r="M6" i="1"/>
  <c r="M5" i="1" s="1"/>
  <c r="E6" i="1"/>
  <c r="L5" i="1" l="1"/>
  <c r="J5" i="1"/>
  <c r="H5" i="1"/>
  <c r="F5" i="1"/>
  <c r="O21" i="1"/>
  <c r="O31" i="1"/>
  <c r="O41" i="1"/>
  <c r="O44" i="1"/>
  <c r="O52" i="1"/>
  <c r="O61" i="1"/>
  <c r="O71" i="1"/>
  <c r="O127" i="1"/>
  <c r="O130" i="1"/>
  <c r="E123" i="1"/>
  <c r="O123" i="1" s="1"/>
  <c r="E124" i="1"/>
  <c r="O124" i="1" s="1"/>
  <c r="E125" i="1"/>
  <c r="O125" i="1" s="1"/>
  <c r="E122" i="1"/>
  <c r="E118" i="1"/>
  <c r="O118" i="1" s="1"/>
  <c r="E119" i="1"/>
  <c r="O119" i="1" s="1"/>
  <c r="E117" i="1"/>
  <c r="O117" i="1" s="1"/>
  <c r="E121" i="1" l="1"/>
  <c r="O122" i="1"/>
  <c r="N121" i="1"/>
  <c r="E114" i="1"/>
  <c r="E120" i="1"/>
  <c r="O120" i="1" s="1"/>
  <c r="E109" i="1"/>
  <c r="E96" i="1"/>
  <c r="O96" i="1" s="1"/>
  <c r="E93" i="1"/>
  <c r="O121" i="1" l="1"/>
  <c r="O93" i="1"/>
  <c r="E78" i="1"/>
  <c r="O109" i="1"/>
  <c r="E102" i="1"/>
  <c r="O102" i="1" s="1"/>
  <c r="O114" i="1"/>
  <c r="E113" i="1"/>
  <c r="O113" i="1" s="1"/>
  <c r="N16" i="1"/>
  <c r="O16" i="1" l="1"/>
  <c r="N6" i="1"/>
  <c r="E5" i="1"/>
  <c r="O78" i="1"/>
  <c r="N5" i="1" l="1"/>
  <c r="O5" i="1" s="1"/>
  <c r="O6" i="1"/>
</calcChain>
</file>

<file path=xl/sharedStrings.xml><?xml version="1.0" encoding="utf-8"?>
<sst xmlns="http://schemas.openxmlformats.org/spreadsheetml/2006/main" count="313" uniqueCount="204">
  <si>
    <t>序号</t>
  </si>
  <si>
    <t>项目名称</t>
  </si>
  <si>
    <t>合计</t>
  </si>
  <si>
    <t>一般公共预算</t>
  </si>
  <si>
    <t>政府性
基金</t>
  </si>
  <si>
    <t>国有资本经营预算</t>
  </si>
  <si>
    <t>上级转移支付</t>
  </si>
  <si>
    <t>一</t>
  </si>
  <si>
    <t>常规</t>
  </si>
  <si>
    <t>新增</t>
  </si>
  <si>
    <t>企业家队伍建设及企业经营管理人员素质提升</t>
  </si>
  <si>
    <t>机关事业单位车辆更新经费</t>
  </si>
  <si>
    <t>争取上级试点政策及重点工作经费</t>
  </si>
  <si>
    <t>市总工会职工服务中心建设贷款贴息补助</t>
  </si>
  <si>
    <t>国家“优质粮食工程”项目及仪器设备购置</t>
  </si>
  <si>
    <t>宣传部宣传工作经费</t>
  </si>
  <si>
    <t>纪委大要案准备金及办案业务经费</t>
  </si>
  <si>
    <t>食品安全保障项目</t>
  </si>
  <si>
    <t>配套</t>
  </si>
  <si>
    <t>工业设计发展专项资金</t>
  </si>
  <si>
    <t>机构改革市直单位搬迁及开办费</t>
  </si>
  <si>
    <t>续建</t>
  </si>
  <si>
    <t>1续建
2常规</t>
  </si>
  <si>
    <t>组织收入征管经费</t>
  </si>
  <si>
    <t>新闻媒体运转经费补助及广播电视台设备购置资金</t>
  </si>
  <si>
    <t>网安支队互联网侦控系统升级</t>
  </si>
  <si>
    <t>交通设施维护费</t>
  </si>
  <si>
    <t>唐山市第二看守所迁建工程</t>
  </si>
  <si>
    <t>交警信息系统项目</t>
  </si>
  <si>
    <t>政法三级网升级扩容改造及“雪亮工程”项目建设资金</t>
  </si>
  <si>
    <t>电子警察运行维护费</t>
  </si>
  <si>
    <t>公安业务技术综合用房建设项目资金</t>
  </si>
  <si>
    <t>教育支出</t>
  </si>
  <si>
    <t>1续建
2新增</t>
  </si>
  <si>
    <t>建档立卡贫困家庭学生资助资金</t>
  </si>
  <si>
    <t>中等职业学校免学费补助资金</t>
  </si>
  <si>
    <t>唐山工业职业技术学院曹妃甸新校园续建工程</t>
  </si>
  <si>
    <t>市第十中学搬迁经费（迁至唐山学院文北校区）</t>
  </si>
  <si>
    <t>西南交大唐山研究生院运行经费</t>
  </si>
  <si>
    <t>开滦一中凤凰部改建项目、校区加固改造及教学设施购置资金等</t>
  </si>
  <si>
    <t>唐山师范学院图书馆改扩建工程、教学科研设备购置及实验室平台建设资金</t>
  </si>
  <si>
    <t>1续建
2、3常规</t>
  </si>
  <si>
    <t>城乡义务教育保障机制经费</t>
  </si>
  <si>
    <t>科学技术支出</t>
  </si>
  <si>
    <t>科技创新发展资金</t>
  </si>
  <si>
    <t>文化旅游体育与传媒支出</t>
  </si>
  <si>
    <t>新青少年宫建设及设备购置项目</t>
  </si>
  <si>
    <t>文化事业发展专项资金</t>
  </si>
  <si>
    <t>投放2019年央视旅游形象广告专项经费</t>
  </si>
  <si>
    <t>唐山大剧院委托运营资金</t>
  </si>
  <si>
    <t>唐山演艺集团整体搬迁经费及房屋使用费</t>
  </si>
  <si>
    <t>“唐山号”冠名宣传资金</t>
  </si>
  <si>
    <t>唐山市旅游发展专项资金</t>
  </si>
  <si>
    <t>社会保障和就业支出</t>
  </si>
  <si>
    <t>惠民殡葬补助及设备购置</t>
  </si>
  <si>
    <t>退役安置补助资金（市军休一、二、三所军队离退休人员经费）</t>
  </si>
  <si>
    <t>人才发展资金</t>
  </si>
  <si>
    <t>退役安置补助资金</t>
  </si>
  <si>
    <t>企业退休人员生活补贴资金</t>
  </si>
  <si>
    <t>城乡居民基本养老保险补助配套资金</t>
  </si>
  <si>
    <t>城乡困难群众救助资金</t>
  </si>
  <si>
    <t>老复员军人生活和抚恤补助资金（义务兵家庭优待金）</t>
  </si>
  <si>
    <t>1、2、 4常规
3配套</t>
  </si>
  <si>
    <t>卫生健康支出</t>
  </si>
  <si>
    <t>唐山市中心医院外电源项目</t>
  </si>
  <si>
    <t>市五院改扩建及信息化建设资金</t>
  </si>
  <si>
    <t>1、2、 3续建
4常规</t>
  </si>
  <si>
    <t>医疗服务保障项目</t>
  </si>
  <si>
    <t>医疗保障（基本公共卫生服务资金）</t>
  </si>
  <si>
    <t>公共卫生服务(计划生育特殊家庭关怀救助资金）</t>
  </si>
  <si>
    <t>市工人医院以色列政府贷款财政补助资金</t>
  </si>
  <si>
    <t>机关事业单位离休干部医疗费及市属困难企业医疗保险费</t>
  </si>
  <si>
    <t>市级公立医院改革资金、公立医院药品零差率补助及公立医院院长年薪和公立医院考核资金</t>
  </si>
  <si>
    <t>城乡居民医疗保险补助资金</t>
  </si>
  <si>
    <t>节能环保支出</t>
  </si>
  <si>
    <t>大气污染防治</t>
  </si>
  <si>
    <t>水体污染防治</t>
  </si>
  <si>
    <t>环境执法与监测</t>
  </si>
  <si>
    <t>重点流域水污染防治项目</t>
  </si>
  <si>
    <t>环境监控中心项目</t>
  </si>
  <si>
    <t>唐山市化解钢铁过剩产能奖补资金</t>
  </si>
  <si>
    <t>城乡社区支出</t>
  </si>
  <si>
    <t>城建项目及维护支出</t>
  </si>
  <si>
    <t>垃圾焚烧补贴及餐厨废弃物处理补贴</t>
  </si>
  <si>
    <t>城市外环维护及工程尾款</t>
  </si>
  <si>
    <t>雨水管网补贴</t>
  </si>
  <si>
    <t>五区城市维护经费补助</t>
  </si>
  <si>
    <t>1常规
2续建</t>
  </si>
  <si>
    <t>唐山三女河机场航线补贴资金</t>
  </si>
  <si>
    <t>唐山三女河机场航站楼扩容改造及货运分拨中心建设项目前期费</t>
  </si>
  <si>
    <t>环城水系生态水水费</t>
  </si>
  <si>
    <t>保障房住房维护管理等支出</t>
  </si>
  <si>
    <t>集中供热补贴</t>
  </si>
  <si>
    <t>市中心区沿街坡屋顶实施加固修缮项目</t>
  </si>
  <si>
    <t>唐山市世界园艺博览会基础设施及配套PPP项目运营补贴</t>
  </si>
  <si>
    <t>综合展示中心租赁费及水电暖物业费项目</t>
  </si>
  <si>
    <t>农林水支出</t>
  </si>
  <si>
    <t>国家森林城市创建资金</t>
  </si>
  <si>
    <t>森林防火及病虫害防治</t>
  </si>
  <si>
    <t>扶贫专项资金</t>
  </si>
  <si>
    <t>美丽乡村建设及乡村振兴专项资金</t>
  </si>
  <si>
    <t>农业综合发展专项资金</t>
  </si>
  <si>
    <t>2配套
其余常规</t>
  </si>
  <si>
    <t>农业生产发展专项资金</t>
  </si>
  <si>
    <t>水利发展专项资金</t>
  </si>
  <si>
    <t>政策性农业保险保费补贴</t>
  </si>
  <si>
    <t>村级组织运转经费补助资金</t>
  </si>
  <si>
    <t>交通运输支出</t>
  </si>
  <si>
    <t>交通局“四好农村公路”日常养护市级补助资金及执法终端购置资金</t>
  </si>
  <si>
    <t>唐山市中心城区环线和北环连接线PPP项目</t>
  </si>
  <si>
    <t>资源勘探信息等支出</t>
  </si>
  <si>
    <t>战略性新兴产业发展专项资金</t>
  </si>
  <si>
    <t>开放型经济发展专项资金</t>
  </si>
  <si>
    <t>交通部门还贷资金（基金）</t>
    <phoneticPr fontId="5" type="noConversion"/>
  </si>
  <si>
    <t>设计方案调整，正在进行专家审核</t>
    <phoneticPr fontId="5" type="noConversion"/>
  </si>
  <si>
    <t>污水处理费（基金）</t>
    <phoneticPr fontId="5" type="noConversion"/>
  </si>
  <si>
    <t>新建、续建城建项目（基金）</t>
    <phoneticPr fontId="5" type="noConversion"/>
  </si>
  <si>
    <t>城市规划编制项目（基金）</t>
    <phoneticPr fontId="5" type="noConversion"/>
  </si>
  <si>
    <t>征地和拆迁补偿支出（基金）</t>
    <phoneticPr fontId="5" type="noConversion"/>
  </si>
  <si>
    <t>补助被征地农民支出（基金）</t>
    <phoneticPr fontId="5" type="noConversion"/>
  </si>
  <si>
    <t>老旧小区改造提升及增绿工程（基金）</t>
    <phoneticPr fontId="5" type="noConversion"/>
  </si>
  <si>
    <t>南湖区域新建公共服务配套项目（基金）</t>
    <phoneticPr fontId="5" type="noConversion"/>
  </si>
  <si>
    <t>洁净型煤推广及燃煤锅炉治理补助（基金）</t>
    <phoneticPr fontId="5" type="noConversion"/>
  </si>
  <si>
    <t>唐山学院轻工校区改造工程（基金）</t>
    <phoneticPr fontId="5" type="noConversion"/>
  </si>
  <si>
    <t>市中心区主要道路更换金色护栏项目（基金）</t>
    <phoneticPr fontId="5" type="noConversion"/>
  </si>
  <si>
    <t>市食药监综合检验检测中心改造租购项目（基金）</t>
    <phoneticPr fontId="5" type="noConversion"/>
  </si>
  <si>
    <t>全域治水清水润城工程（一般公共预算616万元，基金5760万元））</t>
    <phoneticPr fontId="5" type="noConversion"/>
  </si>
  <si>
    <t>公交公司成本规制补贴、以前年度亏损补贴及以前年度购车分期付款补贴（一般公共预算6675万元，基金43000万元）</t>
    <phoneticPr fontId="5" type="noConversion"/>
  </si>
  <si>
    <t>消防事业费及南湖生态城特勤消防站基建工程（一般公共预算7726万元，基金1000万元）</t>
    <phoneticPr fontId="5" type="noConversion"/>
  </si>
  <si>
    <t>市政府整合教育资源，该项目暂停</t>
    <phoneticPr fontId="5" type="noConversion"/>
  </si>
  <si>
    <t>市工人文化宫迁建项目及二次开办费</t>
    <phoneticPr fontId="5" type="noConversion"/>
  </si>
  <si>
    <t>人防工程项目</t>
    <phoneticPr fontId="5" type="noConversion"/>
  </si>
  <si>
    <t>港口公共基础设施建设（基金）</t>
    <phoneticPr fontId="5" type="noConversion"/>
  </si>
  <si>
    <t>口岸发展专项资金（基金）</t>
    <phoneticPr fontId="5" type="noConversion"/>
  </si>
  <si>
    <t>环渤海新型工业化基地</t>
    <phoneticPr fontId="5" type="noConversion"/>
  </si>
  <si>
    <t>跨境电商综合试验区建设</t>
    <phoneticPr fontId="5" type="noConversion"/>
  </si>
  <si>
    <t>陶瓷企业搬迁</t>
    <phoneticPr fontId="5" type="noConversion"/>
  </si>
  <si>
    <t>中小企业发展专项资金</t>
    <phoneticPr fontId="5" type="noConversion"/>
  </si>
  <si>
    <t>交通部门养护维修工程（一般公共预算3825万元，基金15816万元）</t>
    <phoneticPr fontId="5" type="noConversion"/>
  </si>
  <si>
    <t>集装箱运输补贴（基金）</t>
    <phoneticPr fontId="5" type="noConversion"/>
  </si>
  <si>
    <t>资金拨付情况</t>
    <phoneticPr fontId="6" type="noConversion"/>
  </si>
  <si>
    <t>占预算%</t>
    <phoneticPr fontId="6" type="noConversion"/>
  </si>
  <si>
    <t>备 注</t>
    <phoneticPr fontId="6" type="noConversion"/>
  </si>
  <si>
    <t>附表5</t>
    <phoneticPr fontId="6" type="noConversion"/>
  </si>
  <si>
    <t>单位：万元</t>
    <phoneticPr fontId="6" type="noConversion"/>
  </si>
  <si>
    <t>2019年唐山市市本级预算安排重点项目情况表</t>
    <phoneticPr fontId="6" type="noConversion"/>
  </si>
  <si>
    <t>按实际需求拨付</t>
    <phoneticPr fontId="5" type="noConversion"/>
  </si>
  <si>
    <t>项目正在办理采购手续中</t>
    <phoneticPr fontId="5" type="noConversion"/>
  </si>
  <si>
    <t>工程正在审计中，审计后支出工程款</t>
    <phoneticPr fontId="5" type="noConversion"/>
  </si>
  <si>
    <t>部分项目正在招投标</t>
    <phoneticPr fontId="7" type="noConversion"/>
  </si>
  <si>
    <t>待正式中标后拨付</t>
    <phoneticPr fontId="5" type="noConversion"/>
  </si>
  <si>
    <t>按项目进度拨付</t>
    <phoneticPr fontId="5" type="noConversion"/>
  </si>
  <si>
    <t>按学期拨付，剩余部分将于秋季学期拨付</t>
    <phoneticPr fontId="5" type="noConversion"/>
  </si>
  <si>
    <t>按合同约定拨付</t>
    <phoneticPr fontId="5" type="noConversion"/>
  </si>
  <si>
    <t>前期手续尚未完成，按工程进度拨付</t>
    <phoneticPr fontId="5" type="noConversion"/>
  </si>
  <si>
    <t>项目实施中，采购的设备下半年才能陆续安装到位</t>
    <phoneticPr fontId="5" type="noConversion"/>
  </si>
  <si>
    <t>工程项目集中于暑假施工，按照工程进度拨付</t>
    <phoneticPr fontId="5" type="noConversion"/>
  </si>
  <si>
    <t>按合同约定拨付</t>
    <phoneticPr fontId="6" type="noConversion"/>
  </si>
  <si>
    <t>待市政府与中国铁路北京局集团签定协议后，按合同拨付</t>
    <phoneticPr fontId="5" type="noConversion"/>
  </si>
  <si>
    <t>按合同约定支付</t>
    <phoneticPr fontId="6" type="noConversion"/>
  </si>
  <si>
    <t>分配方案确定后拨付</t>
    <phoneticPr fontId="5" type="noConversion"/>
  </si>
  <si>
    <t>绩效考核后拨付</t>
    <phoneticPr fontId="5" type="noConversion"/>
  </si>
  <si>
    <t>待验收后拨付</t>
    <phoneticPr fontId="5" type="noConversion"/>
  </si>
  <si>
    <t>按工程进度拨付</t>
    <phoneticPr fontId="5" type="noConversion"/>
  </si>
  <si>
    <t>基金收入安排</t>
    <phoneticPr fontId="5" type="noConversion"/>
  </si>
  <si>
    <t>按工程进度拨付</t>
    <phoneticPr fontId="5" type="noConversion"/>
  </si>
  <si>
    <t>按项目进度拨付</t>
    <phoneticPr fontId="5" type="noConversion"/>
  </si>
  <si>
    <t>按征地需求拨付</t>
    <phoneticPr fontId="5" type="noConversion"/>
  </si>
  <si>
    <t>新增债券安排</t>
    <phoneticPr fontId="5" type="noConversion"/>
  </si>
  <si>
    <t>待资金确定使用分配意见后拨付</t>
    <phoneticPr fontId="5" type="noConversion"/>
  </si>
  <si>
    <t>项目正在组织招标</t>
    <phoneticPr fontId="5" type="noConversion"/>
  </si>
  <si>
    <t>根据项目进展拨付</t>
    <phoneticPr fontId="5" type="noConversion"/>
  </si>
  <si>
    <t>根据项目进展拨付</t>
    <phoneticPr fontId="5" type="noConversion"/>
  </si>
  <si>
    <t>项目正在征集中</t>
    <phoneticPr fontId="5" type="noConversion"/>
  </si>
  <si>
    <t>项目确定后拨付</t>
    <phoneticPr fontId="5" type="noConversion"/>
  </si>
  <si>
    <t>按合同规定拨付</t>
    <phoneticPr fontId="5" type="noConversion"/>
  </si>
  <si>
    <t>国防、公共安全支出</t>
    <phoneticPr fontId="5" type="noConversion"/>
  </si>
  <si>
    <t>总计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</si>
  <si>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</si>
  <si>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</si>
  <si>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</si>
  <si>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六</t>
    <phoneticPr fontId="5" type="noConversion"/>
  </si>
  <si>
    <t>七</t>
    <phoneticPr fontId="5" type="noConversion"/>
  </si>
  <si>
    <t>八</t>
    <phoneticPr fontId="5" type="noConversion"/>
  </si>
  <si>
    <t>九</t>
    <phoneticPr fontId="5" type="noConversion"/>
  </si>
  <si>
    <t>十</t>
    <phoneticPr fontId="5" type="noConversion"/>
  </si>
  <si>
    <t>十一</t>
    <phoneticPr fontId="5" type="noConversion"/>
  </si>
  <si>
    <t>十二</t>
    <phoneticPr fontId="5" type="noConversion"/>
  </si>
  <si>
    <t>十三</t>
    <phoneticPr fontId="5" type="noConversion"/>
  </si>
  <si>
    <t>十四</t>
    <phoneticPr fontId="5" type="noConversion"/>
  </si>
  <si>
    <t>二</t>
    <phoneticPr fontId="5" type="noConversion"/>
  </si>
  <si>
    <t>市民政事业服务中心项目（一般公共预算2100万元，基金500万元）</t>
    <phoneticPr fontId="5" type="noConversion"/>
  </si>
  <si>
    <t>政府债务还本付息支出（一般公共预算115897万元，基金145087万元）</t>
    <phoneticPr fontId="5" type="noConversion"/>
  </si>
  <si>
    <t>债务还本付息支出</t>
    <phoneticPr fontId="5" type="noConversion"/>
  </si>
  <si>
    <t>一般公共服务支出</t>
    <phoneticPr fontId="5" type="noConversion"/>
  </si>
  <si>
    <t>目前尚在项目设计阶段，尚未履行立项、政府采购手续</t>
    <phoneticPr fontId="5" type="noConversion"/>
  </si>
  <si>
    <t>项目按季度拨付,
考核合格后拨付</t>
    <phoneticPr fontId="5" type="noConversion"/>
  </si>
  <si>
    <t>商业服务业、自然资源海洋气象等其他支出</t>
    <phoneticPr fontId="5" type="noConversion"/>
  </si>
  <si>
    <t>正在办理消防等手续</t>
    <phoneticPr fontId="5" type="noConversion"/>
  </si>
  <si>
    <t>清水润城已改为PPP项目</t>
    <phoneticPr fontId="5" type="noConversion"/>
  </si>
  <si>
    <t>预算数</t>
    <phoneticPr fontId="6" type="noConversion"/>
  </si>
  <si>
    <t>唐山科技馆装修工程及运营管理经费</t>
    <phoneticPr fontId="5" type="noConversion"/>
  </si>
  <si>
    <t>项目评审程序完成以后拨付资金</t>
    <phoneticPr fontId="5" type="noConversion"/>
  </si>
  <si>
    <t>尚未正式运营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</si>
</sst>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_ "/>
    <numFmt numFmtId="178" formatCode="0.0_ "/>
    <numFmt numFmtId="179" formatCode="0.00_ "/>
    <numFmt numFmtId="180" formatCode="#,##0_);[Red]\(#,##0\)"/>
    <numFmt numFmtId="181" formatCode="0.0_);[Red]\(0.0\)"/>
  </numFmts>
  <fonts count="22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SimSun"/>
      <charset val="134"/>
    </font>
    <font>
      <sz val="10"/>
      <name val="宋体"/>
      <family val="3"/>
      <charset val="134"/>
    </font>
    <font>
      <sz val="10"/>
      <name val="SimSun"/>
      <charset val="134"/>
    </font>
    <font>
      <sz val="10"/>
      <name val="宋体"/>
      <family val="2"/>
      <charset val="134"/>
      <scheme val="minor"/>
    </font>
    <font>
      <sz val="14"/>
      <name val="黑体"/>
      <family val="3"/>
      <charset val="134"/>
    </font>
    <font>
      <sz val="18"/>
      <name val="方正小标宋简体"/>
      <family val="4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1"/>
    <xf numFmtId="0" fontId="4" fillId="2" borderId="0" xfId="1" applyFont="1" applyFill="1" applyAlignment="1">
      <alignment horizontal="center"/>
    </xf>
    <xf numFmtId="0" fontId="0" fillId="0" borderId="0" xfId="0" applyFill="1" applyAlignment="1"/>
    <xf numFmtId="0" fontId="19" fillId="0" borderId="0" xfId="0" applyFont="1">
      <alignment vertical="center"/>
    </xf>
    <xf numFmtId="0" fontId="1" fillId="0" borderId="0" xfId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1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20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left" vertical="center" wrapText="1"/>
    </xf>
    <xf numFmtId="176" fontId="15" fillId="2" borderId="1" xfId="1" applyNumberFormat="1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right" vertical="center"/>
    </xf>
    <xf numFmtId="178" fontId="21" fillId="2" borderId="1" xfId="0" applyNumberFormat="1" applyFont="1" applyFill="1" applyBorder="1" applyAlignment="1">
      <alignment horizontal="right" vertical="center"/>
    </xf>
    <xf numFmtId="176" fontId="20" fillId="2" borderId="1" xfId="1" applyNumberFormat="1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20" fillId="2" borderId="1" xfId="1" applyFont="1" applyFill="1" applyBorder="1" applyAlignment="1">
      <alignment horizontal="center" vertical="center" wrapText="1"/>
    </xf>
    <xf numFmtId="180" fontId="10" fillId="2" borderId="0" xfId="0" applyNumberFormat="1" applyFont="1" applyFill="1" applyAlignment="1">
      <alignment horizontal="center"/>
    </xf>
    <xf numFmtId="181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Alignment="1"/>
    <xf numFmtId="0" fontId="10" fillId="2" borderId="0" xfId="0" applyFont="1" applyFill="1" applyAlignment="1">
      <alignment horizontal="left" wrapText="1"/>
    </xf>
    <xf numFmtId="180" fontId="8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 wrapText="1"/>
    </xf>
    <xf numFmtId="180" fontId="18" fillId="2" borderId="1" xfId="0" applyNumberFormat="1" applyFont="1" applyFill="1" applyBorder="1" applyAlignment="1">
      <alignment horizontal="center" vertical="center" wrapText="1"/>
    </xf>
    <xf numFmtId="181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20" fillId="2" borderId="1" xfId="5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179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2" xfId="1" applyFont="1" applyFill="1" applyBorder="1" applyAlignment="1">
      <alignment horizontal="left" vertical="center" wrapText="1"/>
    </xf>
    <xf numFmtId="177" fontId="13" fillId="2" borderId="1" xfId="2" applyNumberFormat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176" fontId="16" fillId="2" borderId="1" xfId="1" applyNumberFormat="1" applyFont="1" applyFill="1" applyBorder="1" applyAlignment="1">
      <alignment horizontal="center" vertical="center"/>
    </xf>
    <xf numFmtId="177" fontId="20" fillId="2" borderId="1" xfId="2" applyNumberFormat="1" applyFont="1" applyFill="1" applyBorder="1" applyAlignment="1">
      <alignment horizontal="left" vertical="center" wrapText="1"/>
    </xf>
    <xf numFmtId="177" fontId="20" fillId="2" borderId="1" xfId="1" applyNumberFormat="1" applyFont="1" applyFill="1" applyBorder="1" applyAlignment="1">
      <alignment horizontal="left" vertical="center" wrapText="1"/>
    </xf>
    <xf numFmtId="176" fontId="15" fillId="2" borderId="1" xfId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wrapText="1"/>
    </xf>
    <xf numFmtId="0" fontId="12" fillId="2" borderId="0" xfId="2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showZeros="0" tabSelected="1" zoomScale="115" zoomScaleNormal="115" workbookViewId="0">
      <selection activeCell="R49" sqref="R49"/>
    </sheetView>
  </sheetViews>
  <sheetFormatPr defaultRowHeight="14.4"/>
  <cols>
    <col min="1" max="1" width="6.44140625" customWidth="1"/>
    <col min="2" max="2" width="31.33203125" style="6" customWidth="1"/>
    <col min="3" max="3" width="0" hidden="1" customWidth="1"/>
    <col min="4" max="4" width="8.88671875" hidden="1" customWidth="1"/>
    <col min="5" max="5" width="11.44140625" customWidth="1"/>
    <col min="6" max="13" width="0" hidden="1" customWidth="1"/>
    <col min="14" max="14" width="15.6640625" customWidth="1"/>
    <col min="15" max="15" width="10.6640625" customWidth="1"/>
    <col min="16" max="16" width="19.109375" style="8" customWidth="1"/>
    <col min="17" max="26" width="10.21875" customWidth="1"/>
  </cols>
  <sheetData>
    <row r="1" spans="1:16" s="3" customFormat="1" ht="17.399999999999999" customHeight="1">
      <c r="A1" s="45" t="s">
        <v>143</v>
      </c>
      <c r="B1" s="45"/>
      <c r="C1" s="17"/>
      <c r="D1" s="17"/>
      <c r="E1" s="18"/>
      <c r="F1" s="19"/>
      <c r="G1" s="20"/>
      <c r="H1" s="21"/>
      <c r="I1" s="21"/>
      <c r="J1" s="21"/>
      <c r="K1" s="21"/>
      <c r="L1" s="21"/>
      <c r="M1" s="21"/>
      <c r="N1" s="21"/>
      <c r="O1" s="21"/>
      <c r="P1" s="22"/>
    </row>
    <row r="2" spans="1:16" s="3" customFormat="1" ht="30" customHeight="1">
      <c r="A2" s="48" t="s">
        <v>145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3" customFormat="1" ht="19.95" customHeight="1">
      <c r="A3" s="46"/>
      <c r="B3" s="46"/>
      <c r="C3" s="23"/>
      <c r="D3" s="23"/>
      <c r="E3" s="47"/>
      <c r="F3" s="47"/>
      <c r="G3" s="24"/>
      <c r="H3" s="21"/>
      <c r="I3" s="21"/>
      <c r="J3" s="21"/>
      <c r="K3" s="21"/>
      <c r="L3" s="21"/>
      <c r="M3" s="21"/>
      <c r="N3" s="21"/>
      <c r="O3" s="21"/>
      <c r="P3" s="25" t="s">
        <v>144</v>
      </c>
    </row>
    <row r="4" spans="1:16" s="4" customFormat="1" ht="30" customHeight="1">
      <c r="A4" s="26" t="s">
        <v>0</v>
      </c>
      <c r="B4" s="26" t="s">
        <v>1</v>
      </c>
      <c r="C4" s="26"/>
      <c r="D4" s="26" t="s">
        <v>2</v>
      </c>
      <c r="E4" s="27" t="s">
        <v>200</v>
      </c>
      <c r="F4" s="26" t="s">
        <v>3</v>
      </c>
      <c r="G4" s="26" t="s">
        <v>4</v>
      </c>
      <c r="H4" s="26" t="s">
        <v>5</v>
      </c>
      <c r="I4" s="26" t="s">
        <v>6</v>
      </c>
      <c r="J4" s="26" t="s">
        <v>2</v>
      </c>
      <c r="K4" s="26" t="s">
        <v>3</v>
      </c>
      <c r="L4" s="26" t="s">
        <v>4</v>
      </c>
      <c r="M4" s="26" t="s">
        <v>5</v>
      </c>
      <c r="N4" s="27" t="s">
        <v>140</v>
      </c>
      <c r="O4" s="28" t="s">
        <v>141</v>
      </c>
      <c r="P4" s="29" t="s">
        <v>142</v>
      </c>
    </row>
    <row r="5" spans="1:16" ht="24" customHeight="1">
      <c r="A5" s="30"/>
      <c r="B5" s="30" t="s">
        <v>177</v>
      </c>
      <c r="C5" s="30"/>
      <c r="D5" s="30"/>
      <c r="E5" s="12">
        <f t="shared" ref="E5:N5" si="0">SUBTOTAL(9,E6:E131)</f>
        <v>1586704</v>
      </c>
      <c r="F5" s="12">
        <f t="shared" si="0"/>
        <v>545006</v>
      </c>
      <c r="G5" s="12">
        <f t="shared" si="0"/>
        <v>1041698</v>
      </c>
      <c r="H5" s="12">
        <f t="shared" si="0"/>
        <v>0</v>
      </c>
      <c r="I5" s="12">
        <f t="shared" si="0"/>
        <v>223984.25</v>
      </c>
      <c r="J5" s="12">
        <f t="shared" si="0"/>
        <v>1314433.5600000003</v>
      </c>
      <c r="K5" s="12">
        <f t="shared" si="0"/>
        <v>439249.99000000005</v>
      </c>
      <c r="L5" s="12">
        <f t="shared" si="0"/>
        <v>875183.57</v>
      </c>
      <c r="M5" s="12">
        <f t="shared" si="0"/>
        <v>0</v>
      </c>
      <c r="N5" s="12">
        <f t="shared" si="0"/>
        <v>723408.17800000007</v>
      </c>
      <c r="O5" s="13">
        <f t="shared" ref="O5:O63" si="1">N5/E5*100</f>
        <v>45.591879644848696</v>
      </c>
      <c r="P5" s="31"/>
    </row>
    <row r="6" spans="1:16" ht="24" customHeight="1">
      <c r="A6" s="32" t="s">
        <v>7</v>
      </c>
      <c r="B6" s="33" t="s">
        <v>194</v>
      </c>
      <c r="C6" s="9"/>
      <c r="D6" s="11">
        <v>42370</v>
      </c>
      <c r="E6" s="12">
        <f t="shared" ref="E6:N6" si="2">SUBTOTAL(9,E7:E20)</f>
        <v>33312</v>
      </c>
      <c r="F6" s="12">
        <f t="shared" si="2"/>
        <v>23312</v>
      </c>
      <c r="G6" s="12">
        <f t="shared" si="2"/>
        <v>10000</v>
      </c>
      <c r="H6" s="12">
        <f t="shared" si="2"/>
        <v>0</v>
      </c>
      <c r="I6" s="12">
        <f t="shared" si="2"/>
        <v>0</v>
      </c>
      <c r="J6" s="12">
        <f t="shared" si="2"/>
        <v>22939</v>
      </c>
      <c r="K6" s="12">
        <f t="shared" si="2"/>
        <v>22939</v>
      </c>
      <c r="L6" s="12">
        <f t="shared" si="2"/>
        <v>0</v>
      </c>
      <c r="M6" s="12">
        <f t="shared" si="2"/>
        <v>0</v>
      </c>
      <c r="N6" s="12">
        <f t="shared" si="2"/>
        <v>19236</v>
      </c>
      <c r="O6" s="13">
        <f t="shared" si="1"/>
        <v>57.744956772334298</v>
      </c>
      <c r="P6" s="14"/>
    </row>
    <row r="7" spans="1:16" ht="40.200000000000003" customHeight="1">
      <c r="A7" s="9">
        <v>1</v>
      </c>
      <c r="B7" s="10" t="s">
        <v>10</v>
      </c>
      <c r="C7" s="9" t="s">
        <v>8</v>
      </c>
      <c r="D7" s="11">
        <v>1000</v>
      </c>
      <c r="E7" s="12">
        <v>1000</v>
      </c>
      <c r="F7" s="12">
        <v>1000</v>
      </c>
      <c r="G7" s="12"/>
      <c r="H7" s="12"/>
      <c r="I7" s="12">
        <v>0</v>
      </c>
      <c r="J7" s="12">
        <v>1000</v>
      </c>
      <c r="K7" s="12">
        <v>1000</v>
      </c>
      <c r="L7" s="12"/>
      <c r="M7" s="12"/>
      <c r="N7" s="12">
        <v>569</v>
      </c>
      <c r="O7" s="13">
        <f t="shared" si="1"/>
        <v>56.899999999999991</v>
      </c>
      <c r="P7" s="14"/>
    </row>
    <row r="8" spans="1:16" ht="24" customHeight="1">
      <c r="A8" s="9">
        <v>2</v>
      </c>
      <c r="B8" s="10" t="s">
        <v>11</v>
      </c>
      <c r="C8" s="9" t="s">
        <v>9</v>
      </c>
      <c r="D8" s="11">
        <v>1000</v>
      </c>
      <c r="E8" s="12">
        <v>1000</v>
      </c>
      <c r="F8" s="12">
        <v>1000</v>
      </c>
      <c r="G8" s="12"/>
      <c r="H8" s="12"/>
      <c r="I8" s="12"/>
      <c r="J8" s="12">
        <v>0</v>
      </c>
      <c r="K8" s="12">
        <v>0</v>
      </c>
      <c r="L8" s="12"/>
      <c r="M8" s="12"/>
      <c r="N8" s="12">
        <v>616</v>
      </c>
      <c r="O8" s="13">
        <f t="shared" si="1"/>
        <v>61.6</v>
      </c>
      <c r="P8" s="14"/>
    </row>
    <row r="9" spans="1:16" ht="24" customHeight="1">
      <c r="A9" s="9">
        <v>3</v>
      </c>
      <c r="B9" s="10" t="s">
        <v>12</v>
      </c>
      <c r="C9" s="9" t="s">
        <v>8</v>
      </c>
      <c r="D9" s="11">
        <v>1000</v>
      </c>
      <c r="E9" s="12">
        <v>1000</v>
      </c>
      <c r="F9" s="12">
        <v>1000</v>
      </c>
      <c r="G9" s="12"/>
      <c r="H9" s="12"/>
      <c r="I9" s="12"/>
      <c r="J9" s="12">
        <v>1000</v>
      </c>
      <c r="K9" s="12">
        <v>1000</v>
      </c>
      <c r="L9" s="12"/>
      <c r="M9" s="12"/>
      <c r="N9" s="12">
        <v>499</v>
      </c>
      <c r="O9" s="13">
        <f t="shared" si="1"/>
        <v>49.9</v>
      </c>
      <c r="P9" s="14"/>
    </row>
    <row r="10" spans="1:16" ht="40.200000000000003" customHeight="1">
      <c r="A10" s="9">
        <v>4</v>
      </c>
      <c r="B10" s="10" t="s">
        <v>13</v>
      </c>
      <c r="C10" s="9" t="s">
        <v>8</v>
      </c>
      <c r="D10" s="11">
        <v>1050</v>
      </c>
      <c r="E10" s="12">
        <v>1050</v>
      </c>
      <c r="F10" s="12">
        <v>1050</v>
      </c>
      <c r="G10" s="12"/>
      <c r="H10" s="12"/>
      <c r="I10" s="12"/>
      <c r="J10" s="12">
        <v>1096</v>
      </c>
      <c r="K10" s="12">
        <v>1096</v>
      </c>
      <c r="L10" s="12"/>
      <c r="M10" s="12"/>
      <c r="N10" s="12">
        <v>1050</v>
      </c>
      <c r="O10" s="13">
        <f t="shared" si="1"/>
        <v>100</v>
      </c>
      <c r="P10" s="14"/>
    </row>
    <row r="11" spans="1:16" ht="40.200000000000003" customHeight="1">
      <c r="A11" s="9">
        <v>5</v>
      </c>
      <c r="B11" s="34" t="s">
        <v>14</v>
      </c>
      <c r="C11" s="9" t="s">
        <v>9</v>
      </c>
      <c r="D11" s="11">
        <v>1144</v>
      </c>
      <c r="E11" s="12">
        <v>1144</v>
      </c>
      <c r="F11" s="12">
        <v>1144</v>
      </c>
      <c r="G11" s="12"/>
      <c r="H11" s="12"/>
      <c r="I11" s="12"/>
      <c r="J11" s="12">
        <v>0</v>
      </c>
      <c r="K11" s="12">
        <v>0</v>
      </c>
      <c r="L11" s="12"/>
      <c r="M11" s="12"/>
      <c r="N11" s="12">
        <v>1144</v>
      </c>
      <c r="O11" s="13">
        <f t="shared" si="1"/>
        <v>100</v>
      </c>
      <c r="P11" s="14"/>
    </row>
    <row r="12" spans="1:16" ht="24" customHeight="1">
      <c r="A12" s="9">
        <v>6</v>
      </c>
      <c r="B12" s="10" t="s">
        <v>15</v>
      </c>
      <c r="C12" s="9" t="s">
        <v>8</v>
      </c>
      <c r="D12" s="11">
        <v>1150</v>
      </c>
      <c r="E12" s="12">
        <v>1150</v>
      </c>
      <c r="F12" s="12">
        <v>1150</v>
      </c>
      <c r="G12" s="12"/>
      <c r="H12" s="12"/>
      <c r="I12" s="12"/>
      <c r="J12" s="12">
        <v>1000</v>
      </c>
      <c r="K12" s="12">
        <v>1000</v>
      </c>
      <c r="L12" s="12"/>
      <c r="M12" s="12"/>
      <c r="N12" s="12">
        <v>1058</v>
      </c>
      <c r="O12" s="13">
        <f t="shared" si="1"/>
        <v>92</v>
      </c>
      <c r="P12" s="14"/>
    </row>
    <row r="13" spans="1:16" ht="24" customHeight="1">
      <c r="A13" s="9">
        <v>7</v>
      </c>
      <c r="B13" s="10" t="s">
        <v>16</v>
      </c>
      <c r="C13" s="9" t="s">
        <v>8</v>
      </c>
      <c r="D13" s="11">
        <v>1400</v>
      </c>
      <c r="E13" s="12">
        <v>1400</v>
      </c>
      <c r="F13" s="12">
        <v>1400</v>
      </c>
      <c r="G13" s="12"/>
      <c r="H13" s="12"/>
      <c r="I13" s="12"/>
      <c r="J13" s="12">
        <v>300</v>
      </c>
      <c r="K13" s="12">
        <v>300</v>
      </c>
      <c r="L13" s="12"/>
      <c r="M13" s="12"/>
      <c r="N13" s="12">
        <v>1400</v>
      </c>
      <c r="O13" s="13">
        <f t="shared" si="1"/>
        <v>100</v>
      </c>
      <c r="P13" s="14"/>
    </row>
    <row r="14" spans="1:16" ht="24" customHeight="1">
      <c r="A14" s="9">
        <v>8</v>
      </c>
      <c r="B14" s="10" t="s">
        <v>17</v>
      </c>
      <c r="C14" s="9" t="s">
        <v>18</v>
      </c>
      <c r="D14" s="11">
        <v>1494</v>
      </c>
      <c r="E14" s="12">
        <v>1494</v>
      </c>
      <c r="F14" s="12">
        <v>1494</v>
      </c>
      <c r="G14" s="12"/>
      <c r="H14" s="12"/>
      <c r="I14" s="12"/>
      <c r="J14" s="12">
        <v>1444</v>
      </c>
      <c r="K14" s="12">
        <v>1444</v>
      </c>
      <c r="L14" s="12"/>
      <c r="M14" s="12"/>
      <c r="N14" s="12">
        <v>780</v>
      </c>
      <c r="O14" s="13">
        <f t="shared" si="1"/>
        <v>52.208835341365464</v>
      </c>
      <c r="P14" s="14"/>
    </row>
    <row r="15" spans="1:16" ht="40.200000000000003" customHeight="1">
      <c r="A15" s="9">
        <v>9</v>
      </c>
      <c r="B15" s="10" t="s">
        <v>19</v>
      </c>
      <c r="C15" s="9" t="s">
        <v>8</v>
      </c>
      <c r="D15" s="11">
        <v>1500</v>
      </c>
      <c r="E15" s="12">
        <v>1500</v>
      </c>
      <c r="F15" s="12">
        <v>1500</v>
      </c>
      <c r="G15" s="12"/>
      <c r="H15" s="12"/>
      <c r="I15" s="12"/>
      <c r="J15" s="12">
        <v>1500</v>
      </c>
      <c r="K15" s="12">
        <v>1500</v>
      </c>
      <c r="L15" s="12"/>
      <c r="M15" s="12"/>
      <c r="N15" s="12">
        <v>133</v>
      </c>
      <c r="O15" s="13">
        <f t="shared" si="1"/>
        <v>8.8666666666666671</v>
      </c>
      <c r="P15" s="14" t="s">
        <v>147</v>
      </c>
    </row>
    <row r="16" spans="1:16" ht="24" customHeight="1">
      <c r="A16" s="9">
        <v>10</v>
      </c>
      <c r="B16" s="34" t="s">
        <v>20</v>
      </c>
      <c r="C16" s="9" t="s">
        <v>8</v>
      </c>
      <c r="D16" s="11">
        <v>1924</v>
      </c>
      <c r="E16" s="12">
        <v>1924</v>
      </c>
      <c r="F16" s="12">
        <v>1924</v>
      </c>
      <c r="G16" s="12"/>
      <c r="H16" s="12"/>
      <c r="I16" s="12"/>
      <c r="J16" s="12">
        <v>299</v>
      </c>
      <c r="K16" s="12">
        <v>299</v>
      </c>
      <c r="L16" s="12"/>
      <c r="M16" s="12"/>
      <c r="N16" s="12">
        <f>269+1095</f>
        <v>1364</v>
      </c>
      <c r="O16" s="13">
        <f t="shared" si="1"/>
        <v>70.893970893970888</v>
      </c>
      <c r="P16" s="14"/>
    </row>
    <row r="17" spans="1:16" ht="40.200000000000003" customHeight="1">
      <c r="A17" s="9">
        <v>11</v>
      </c>
      <c r="B17" s="10" t="s">
        <v>130</v>
      </c>
      <c r="C17" s="16" t="s">
        <v>22</v>
      </c>
      <c r="D17" s="11">
        <v>2300</v>
      </c>
      <c r="E17" s="12">
        <v>2300</v>
      </c>
      <c r="F17" s="12">
        <v>2300</v>
      </c>
      <c r="G17" s="12"/>
      <c r="H17" s="12"/>
      <c r="I17" s="12"/>
      <c r="J17" s="12">
        <v>2800</v>
      </c>
      <c r="K17" s="12">
        <v>2800</v>
      </c>
      <c r="L17" s="12"/>
      <c r="M17" s="12"/>
      <c r="N17" s="12">
        <v>131</v>
      </c>
      <c r="O17" s="13">
        <f t="shared" si="1"/>
        <v>5.695652173913043</v>
      </c>
      <c r="P17" s="14" t="s">
        <v>148</v>
      </c>
    </row>
    <row r="18" spans="1:16" ht="24" customHeight="1">
      <c r="A18" s="9">
        <v>12</v>
      </c>
      <c r="B18" s="10" t="s">
        <v>23</v>
      </c>
      <c r="C18" s="9" t="s">
        <v>8</v>
      </c>
      <c r="D18" s="11">
        <v>3200</v>
      </c>
      <c r="E18" s="12">
        <v>3200</v>
      </c>
      <c r="F18" s="12">
        <v>3200</v>
      </c>
      <c r="G18" s="12"/>
      <c r="H18" s="12"/>
      <c r="I18" s="12"/>
      <c r="J18" s="12">
        <v>3200</v>
      </c>
      <c r="K18" s="12">
        <v>3200</v>
      </c>
      <c r="L18" s="12"/>
      <c r="M18" s="12"/>
      <c r="N18" s="12">
        <v>1917</v>
      </c>
      <c r="O18" s="13">
        <f t="shared" si="1"/>
        <v>59.906250000000007</v>
      </c>
      <c r="P18" s="14"/>
    </row>
    <row r="19" spans="1:16" ht="40.200000000000003" customHeight="1">
      <c r="A19" s="9">
        <v>13</v>
      </c>
      <c r="B19" s="10" t="s">
        <v>24</v>
      </c>
      <c r="C19" s="9" t="s">
        <v>8</v>
      </c>
      <c r="D19" s="11">
        <v>5150</v>
      </c>
      <c r="E19" s="12">
        <v>5150</v>
      </c>
      <c r="F19" s="12">
        <v>5150</v>
      </c>
      <c r="G19" s="12"/>
      <c r="H19" s="12"/>
      <c r="I19" s="12"/>
      <c r="J19" s="12">
        <v>4300</v>
      </c>
      <c r="K19" s="12">
        <v>4300</v>
      </c>
      <c r="L19" s="12"/>
      <c r="M19" s="12"/>
      <c r="N19" s="12">
        <v>3575</v>
      </c>
      <c r="O19" s="13">
        <f t="shared" si="1"/>
        <v>69.417475728155338</v>
      </c>
      <c r="P19" s="14"/>
    </row>
    <row r="20" spans="1:16" ht="40.200000000000003" customHeight="1">
      <c r="A20" s="9">
        <v>14</v>
      </c>
      <c r="B20" s="34" t="s">
        <v>125</v>
      </c>
      <c r="C20" s="9" t="s">
        <v>21</v>
      </c>
      <c r="D20" s="11">
        <v>10000</v>
      </c>
      <c r="E20" s="12">
        <v>10000</v>
      </c>
      <c r="F20" s="12"/>
      <c r="G20" s="12">
        <v>10000</v>
      </c>
      <c r="H20" s="12"/>
      <c r="I20" s="12"/>
      <c r="J20" s="12">
        <v>5000</v>
      </c>
      <c r="K20" s="12">
        <v>5000</v>
      </c>
      <c r="L20" s="12"/>
      <c r="M20" s="12"/>
      <c r="N20" s="12">
        <v>5000</v>
      </c>
      <c r="O20" s="13">
        <f t="shared" si="1"/>
        <v>50</v>
      </c>
      <c r="P20" s="14"/>
    </row>
    <row r="21" spans="1:16" ht="24" customHeight="1">
      <c r="A21" s="30" t="s">
        <v>190</v>
      </c>
      <c r="B21" s="33" t="s">
        <v>176</v>
      </c>
      <c r="C21" s="9"/>
      <c r="D21" s="11">
        <v>30150</v>
      </c>
      <c r="E21" s="12">
        <f t="shared" ref="E21:N21" si="3">SUBTOTAL(9,E22:E30)</f>
        <v>21750</v>
      </c>
      <c r="F21" s="12">
        <f t="shared" si="3"/>
        <v>19305</v>
      </c>
      <c r="G21" s="12">
        <f t="shared" si="3"/>
        <v>2445</v>
      </c>
      <c r="H21" s="12">
        <f t="shared" si="3"/>
        <v>0</v>
      </c>
      <c r="I21" s="12">
        <f t="shared" si="3"/>
        <v>0</v>
      </c>
      <c r="J21" s="12">
        <f t="shared" si="3"/>
        <v>22205</v>
      </c>
      <c r="K21" s="12">
        <f t="shared" si="3"/>
        <v>22205</v>
      </c>
      <c r="L21" s="12">
        <f t="shared" si="3"/>
        <v>0</v>
      </c>
      <c r="M21" s="12">
        <f t="shared" si="3"/>
        <v>0</v>
      </c>
      <c r="N21" s="12">
        <f t="shared" si="3"/>
        <v>9462</v>
      </c>
      <c r="O21" s="13">
        <f t="shared" si="1"/>
        <v>43.50344827586207</v>
      </c>
      <c r="P21" s="14"/>
    </row>
    <row r="22" spans="1:16" ht="40.200000000000003" customHeight="1">
      <c r="A22" s="9">
        <v>15</v>
      </c>
      <c r="B22" s="10" t="s">
        <v>131</v>
      </c>
      <c r="C22" s="9" t="s">
        <v>21</v>
      </c>
      <c r="D22" s="11">
        <v>1427</v>
      </c>
      <c r="E22" s="12">
        <v>1427</v>
      </c>
      <c r="F22" s="12">
        <v>1427</v>
      </c>
      <c r="G22" s="12"/>
      <c r="H22" s="12"/>
      <c r="I22" s="12"/>
      <c r="J22" s="12">
        <v>1000</v>
      </c>
      <c r="K22" s="12">
        <v>1000</v>
      </c>
      <c r="L22" s="12"/>
      <c r="M22" s="12"/>
      <c r="N22" s="12">
        <v>463</v>
      </c>
      <c r="O22" s="13">
        <f t="shared" si="1"/>
        <v>32.445690259285215</v>
      </c>
      <c r="P22" s="35" t="s">
        <v>149</v>
      </c>
    </row>
    <row r="23" spans="1:16" ht="24" customHeight="1">
      <c r="A23" s="9">
        <v>16</v>
      </c>
      <c r="B23" s="10" t="s">
        <v>25</v>
      </c>
      <c r="C23" s="9" t="s">
        <v>21</v>
      </c>
      <c r="D23" s="11">
        <v>1215</v>
      </c>
      <c r="E23" s="12">
        <v>1215</v>
      </c>
      <c r="F23" s="12">
        <v>1215</v>
      </c>
      <c r="G23" s="12"/>
      <c r="H23" s="12"/>
      <c r="I23" s="12"/>
      <c r="J23" s="12">
        <v>3500</v>
      </c>
      <c r="K23" s="12">
        <v>3500</v>
      </c>
      <c r="L23" s="12"/>
      <c r="M23" s="12"/>
      <c r="N23" s="12">
        <v>1215</v>
      </c>
      <c r="O23" s="13">
        <f t="shared" si="1"/>
        <v>100</v>
      </c>
      <c r="P23" s="14"/>
    </row>
    <row r="24" spans="1:16" ht="24" customHeight="1">
      <c r="A24" s="9">
        <v>17</v>
      </c>
      <c r="B24" s="10" t="s">
        <v>26</v>
      </c>
      <c r="C24" s="9" t="s">
        <v>8</v>
      </c>
      <c r="D24" s="11">
        <v>1450</v>
      </c>
      <c r="E24" s="12">
        <v>1450</v>
      </c>
      <c r="F24" s="12">
        <v>1450</v>
      </c>
      <c r="G24" s="12"/>
      <c r="H24" s="12"/>
      <c r="I24" s="12"/>
      <c r="J24" s="12">
        <v>1450</v>
      </c>
      <c r="K24" s="12">
        <v>1450</v>
      </c>
      <c r="L24" s="12"/>
      <c r="M24" s="12"/>
      <c r="N24" s="12">
        <v>1450</v>
      </c>
      <c r="O24" s="13">
        <f t="shared" si="1"/>
        <v>100</v>
      </c>
      <c r="P24" s="14"/>
    </row>
    <row r="25" spans="1:16" ht="24" customHeight="1">
      <c r="A25" s="9">
        <v>18</v>
      </c>
      <c r="B25" s="10" t="s">
        <v>27</v>
      </c>
      <c r="C25" s="9" t="s">
        <v>21</v>
      </c>
      <c r="D25" s="11">
        <v>1500</v>
      </c>
      <c r="E25" s="12">
        <v>1500</v>
      </c>
      <c r="F25" s="12">
        <v>1500</v>
      </c>
      <c r="G25" s="12"/>
      <c r="H25" s="12"/>
      <c r="I25" s="12"/>
      <c r="J25" s="12">
        <v>2000</v>
      </c>
      <c r="K25" s="12">
        <v>2000</v>
      </c>
      <c r="L25" s="12"/>
      <c r="M25" s="12"/>
      <c r="N25" s="12">
        <v>827</v>
      </c>
      <c r="O25" s="13">
        <f t="shared" si="1"/>
        <v>55.133333333333333</v>
      </c>
      <c r="P25" s="14"/>
    </row>
    <row r="26" spans="1:16" ht="49.95" customHeight="1">
      <c r="A26" s="9">
        <v>19</v>
      </c>
      <c r="B26" s="10" t="s">
        <v>28</v>
      </c>
      <c r="C26" s="9" t="s">
        <v>9</v>
      </c>
      <c r="D26" s="11">
        <v>2600</v>
      </c>
      <c r="E26" s="12">
        <v>2600</v>
      </c>
      <c r="F26" s="12">
        <v>2600</v>
      </c>
      <c r="G26" s="12"/>
      <c r="H26" s="12"/>
      <c r="I26" s="12"/>
      <c r="J26" s="12">
        <v>1000</v>
      </c>
      <c r="K26" s="12">
        <v>1000</v>
      </c>
      <c r="L26" s="12"/>
      <c r="M26" s="12"/>
      <c r="N26" s="12">
        <v>0</v>
      </c>
      <c r="O26" s="13">
        <f t="shared" si="1"/>
        <v>0</v>
      </c>
      <c r="P26" s="14" t="s">
        <v>195</v>
      </c>
    </row>
    <row r="27" spans="1:16" ht="40.200000000000003" customHeight="1">
      <c r="A27" s="9">
        <v>20</v>
      </c>
      <c r="B27" s="10" t="s">
        <v>29</v>
      </c>
      <c r="C27" s="9" t="s">
        <v>21</v>
      </c>
      <c r="D27" s="11">
        <v>2920</v>
      </c>
      <c r="E27" s="12">
        <v>2920</v>
      </c>
      <c r="F27" s="12">
        <v>2920</v>
      </c>
      <c r="G27" s="12"/>
      <c r="H27" s="12"/>
      <c r="I27" s="12"/>
      <c r="J27" s="12">
        <v>3920</v>
      </c>
      <c r="K27" s="12">
        <v>3920</v>
      </c>
      <c r="L27" s="12"/>
      <c r="M27" s="12"/>
      <c r="N27" s="12">
        <v>1896</v>
      </c>
      <c r="O27" s="13">
        <f t="shared" si="1"/>
        <v>64.93150684931507</v>
      </c>
      <c r="P27" s="14"/>
    </row>
    <row r="28" spans="1:16" ht="22.95" customHeight="1">
      <c r="A28" s="9">
        <v>21</v>
      </c>
      <c r="B28" s="10" t="s">
        <v>30</v>
      </c>
      <c r="C28" s="9" t="s">
        <v>8</v>
      </c>
      <c r="D28" s="11">
        <v>3000</v>
      </c>
      <c r="E28" s="12">
        <v>3000</v>
      </c>
      <c r="F28" s="12">
        <v>3000</v>
      </c>
      <c r="G28" s="12"/>
      <c r="H28" s="12"/>
      <c r="I28" s="12"/>
      <c r="J28" s="12">
        <v>4500</v>
      </c>
      <c r="K28" s="12">
        <v>4500</v>
      </c>
      <c r="L28" s="12"/>
      <c r="M28" s="12"/>
      <c r="N28" s="12">
        <v>386</v>
      </c>
      <c r="O28" s="13">
        <f t="shared" si="1"/>
        <v>12.866666666666667</v>
      </c>
      <c r="P28" s="14" t="s">
        <v>150</v>
      </c>
    </row>
    <row r="29" spans="1:16" s="15" customFormat="1" ht="40.200000000000003" customHeight="1">
      <c r="A29" s="9">
        <v>22</v>
      </c>
      <c r="B29" s="10" t="s">
        <v>31</v>
      </c>
      <c r="C29" s="9" t="s">
        <v>21</v>
      </c>
      <c r="D29" s="11">
        <v>5193</v>
      </c>
      <c r="E29" s="12">
        <v>5193</v>
      </c>
      <c r="F29" s="12">
        <v>5193</v>
      </c>
      <c r="G29" s="12"/>
      <c r="H29" s="12"/>
      <c r="I29" s="12"/>
      <c r="J29" s="12">
        <v>4835</v>
      </c>
      <c r="K29" s="12">
        <v>4835</v>
      </c>
      <c r="L29" s="12"/>
      <c r="M29" s="12"/>
      <c r="N29" s="12">
        <v>780</v>
      </c>
      <c r="O29" s="13">
        <f t="shared" si="1"/>
        <v>15.020219526285384</v>
      </c>
      <c r="P29" s="14"/>
    </row>
    <row r="30" spans="1:16" ht="40.200000000000003" customHeight="1">
      <c r="A30" s="9">
        <v>23</v>
      </c>
      <c r="B30" s="10" t="s">
        <v>124</v>
      </c>
      <c r="C30" s="9" t="s">
        <v>9</v>
      </c>
      <c r="D30" s="11">
        <v>2445</v>
      </c>
      <c r="E30" s="12">
        <v>2445</v>
      </c>
      <c r="F30" s="12"/>
      <c r="G30" s="12">
        <v>2445</v>
      </c>
      <c r="H30" s="12"/>
      <c r="I30" s="12"/>
      <c r="J30" s="12">
        <v>0</v>
      </c>
      <c r="K30" s="12">
        <v>0</v>
      </c>
      <c r="L30" s="12"/>
      <c r="M30" s="12"/>
      <c r="N30" s="12">
        <v>2445</v>
      </c>
      <c r="O30" s="13">
        <f t="shared" si="1"/>
        <v>100</v>
      </c>
      <c r="P30" s="14"/>
    </row>
    <row r="31" spans="1:16" ht="22.95" customHeight="1">
      <c r="A31" s="30" t="s">
        <v>178</v>
      </c>
      <c r="B31" s="33" t="s">
        <v>32</v>
      </c>
      <c r="C31" s="16"/>
      <c r="D31" s="11">
        <v>49426</v>
      </c>
      <c r="E31" s="12">
        <f>SUBTOTAL(9,E32:E40)</f>
        <v>20059</v>
      </c>
      <c r="F31" s="12">
        <f t="shared" ref="F31:N31" si="4">SUBTOTAL(9,F32:F40)</f>
        <v>17059</v>
      </c>
      <c r="G31" s="12">
        <f t="shared" si="4"/>
        <v>3000</v>
      </c>
      <c r="H31" s="12">
        <f t="shared" si="4"/>
        <v>0</v>
      </c>
      <c r="I31" s="12">
        <f t="shared" si="4"/>
        <v>25559</v>
      </c>
      <c r="J31" s="12">
        <f t="shared" si="4"/>
        <v>12050</v>
      </c>
      <c r="K31" s="12">
        <f t="shared" si="4"/>
        <v>12050</v>
      </c>
      <c r="L31" s="12">
        <f t="shared" si="4"/>
        <v>0</v>
      </c>
      <c r="M31" s="12">
        <f t="shared" si="4"/>
        <v>0</v>
      </c>
      <c r="N31" s="12">
        <f t="shared" si="4"/>
        <v>7120</v>
      </c>
      <c r="O31" s="13">
        <f t="shared" si="1"/>
        <v>35.495288897751628</v>
      </c>
      <c r="P31" s="14"/>
    </row>
    <row r="32" spans="1:16" ht="22.95" customHeight="1">
      <c r="A32" s="9">
        <v>24</v>
      </c>
      <c r="B32" s="10" t="s">
        <v>34</v>
      </c>
      <c r="C32" s="9" t="s">
        <v>18</v>
      </c>
      <c r="D32" s="11">
        <v>1170</v>
      </c>
      <c r="E32" s="12">
        <v>1061</v>
      </c>
      <c r="F32" s="12">
        <v>1061</v>
      </c>
      <c r="G32" s="12"/>
      <c r="H32" s="12"/>
      <c r="I32" s="12">
        <v>109</v>
      </c>
      <c r="J32" s="12">
        <v>1581</v>
      </c>
      <c r="K32" s="12">
        <v>1581</v>
      </c>
      <c r="L32" s="12"/>
      <c r="M32" s="12"/>
      <c r="N32" s="12">
        <v>990</v>
      </c>
      <c r="O32" s="13">
        <f t="shared" si="1"/>
        <v>93.308199811498582</v>
      </c>
      <c r="P32" s="14"/>
    </row>
    <row r="33" spans="1:16" ht="40.049999999999997" customHeight="1">
      <c r="A33" s="9">
        <v>25</v>
      </c>
      <c r="B33" s="10" t="s">
        <v>35</v>
      </c>
      <c r="C33" s="9" t="s">
        <v>18</v>
      </c>
      <c r="D33" s="11">
        <v>5243</v>
      </c>
      <c r="E33" s="12">
        <v>1145</v>
      </c>
      <c r="F33" s="12">
        <v>1145</v>
      </c>
      <c r="G33" s="12"/>
      <c r="H33" s="12"/>
      <c r="I33" s="12">
        <v>4098</v>
      </c>
      <c r="J33" s="12">
        <v>615</v>
      </c>
      <c r="K33" s="12">
        <v>615</v>
      </c>
      <c r="L33" s="12"/>
      <c r="M33" s="12"/>
      <c r="N33" s="12">
        <v>540</v>
      </c>
      <c r="O33" s="13">
        <f t="shared" si="1"/>
        <v>47.161572052401745</v>
      </c>
      <c r="P33" s="14" t="s">
        <v>152</v>
      </c>
    </row>
    <row r="34" spans="1:16" ht="40.049999999999997" customHeight="1">
      <c r="A34" s="9">
        <v>26</v>
      </c>
      <c r="B34" s="10" t="s">
        <v>36</v>
      </c>
      <c r="C34" s="9" t="s">
        <v>21</v>
      </c>
      <c r="D34" s="11">
        <v>1834</v>
      </c>
      <c r="E34" s="12">
        <v>1834</v>
      </c>
      <c r="F34" s="12">
        <v>1834</v>
      </c>
      <c r="G34" s="12"/>
      <c r="H34" s="12"/>
      <c r="I34" s="12">
        <v>0</v>
      </c>
      <c r="J34" s="12">
        <v>0</v>
      </c>
      <c r="K34" s="12">
        <v>0</v>
      </c>
      <c r="L34" s="12"/>
      <c r="M34" s="12"/>
      <c r="N34" s="12">
        <v>0</v>
      </c>
      <c r="O34" s="13">
        <f t="shared" si="1"/>
        <v>0</v>
      </c>
      <c r="P34" s="14" t="s">
        <v>153</v>
      </c>
    </row>
    <row r="35" spans="1:16" ht="40.049999999999997" customHeight="1">
      <c r="A35" s="9">
        <v>27</v>
      </c>
      <c r="B35" s="10" t="s">
        <v>37</v>
      </c>
      <c r="C35" s="9" t="s">
        <v>9</v>
      </c>
      <c r="D35" s="11">
        <v>2000</v>
      </c>
      <c r="E35" s="12">
        <v>2000</v>
      </c>
      <c r="F35" s="12">
        <v>2000</v>
      </c>
      <c r="G35" s="12"/>
      <c r="H35" s="12"/>
      <c r="I35" s="12">
        <v>0</v>
      </c>
      <c r="J35" s="12">
        <v>0</v>
      </c>
      <c r="K35" s="12">
        <v>0</v>
      </c>
      <c r="L35" s="12"/>
      <c r="M35" s="12"/>
      <c r="N35" s="12">
        <v>0</v>
      </c>
      <c r="O35" s="13">
        <f t="shared" si="1"/>
        <v>0</v>
      </c>
      <c r="P35" s="14" t="s">
        <v>129</v>
      </c>
    </row>
    <row r="36" spans="1:16" ht="22.95" customHeight="1">
      <c r="A36" s="9">
        <v>28</v>
      </c>
      <c r="B36" s="10" t="s">
        <v>38</v>
      </c>
      <c r="C36" s="9" t="s">
        <v>8</v>
      </c>
      <c r="D36" s="11">
        <v>2100</v>
      </c>
      <c r="E36" s="12">
        <v>2100</v>
      </c>
      <c r="F36" s="12">
        <v>2100</v>
      </c>
      <c r="G36" s="12"/>
      <c r="H36" s="12"/>
      <c r="I36" s="12"/>
      <c r="J36" s="12">
        <v>1359</v>
      </c>
      <c r="K36" s="12">
        <v>1359</v>
      </c>
      <c r="L36" s="12"/>
      <c r="M36" s="12"/>
      <c r="N36" s="12">
        <v>1263</v>
      </c>
      <c r="O36" s="13">
        <f t="shared" si="1"/>
        <v>60.142857142857139</v>
      </c>
      <c r="P36" s="14"/>
    </row>
    <row r="37" spans="1:16" ht="40.049999999999997" customHeight="1">
      <c r="A37" s="9">
        <v>29</v>
      </c>
      <c r="B37" s="10" t="s">
        <v>39</v>
      </c>
      <c r="C37" s="9" t="s">
        <v>9</v>
      </c>
      <c r="D37" s="11">
        <v>2200</v>
      </c>
      <c r="E37" s="12">
        <v>2200</v>
      </c>
      <c r="F37" s="12">
        <v>2200</v>
      </c>
      <c r="G37" s="12"/>
      <c r="H37" s="12"/>
      <c r="I37" s="12">
        <v>0</v>
      </c>
      <c r="J37" s="12">
        <v>0</v>
      </c>
      <c r="K37" s="12">
        <v>0</v>
      </c>
      <c r="L37" s="12"/>
      <c r="M37" s="12"/>
      <c r="N37" s="12">
        <v>17</v>
      </c>
      <c r="O37" s="13">
        <f t="shared" si="1"/>
        <v>0.77272727272727271</v>
      </c>
      <c r="P37" s="14" t="s">
        <v>154</v>
      </c>
    </row>
    <row r="38" spans="1:16" ht="49.95" customHeight="1">
      <c r="A38" s="9">
        <v>30</v>
      </c>
      <c r="B38" s="10" t="s">
        <v>40</v>
      </c>
      <c r="C38" s="16" t="s">
        <v>41</v>
      </c>
      <c r="D38" s="11">
        <v>4188</v>
      </c>
      <c r="E38" s="12">
        <v>2403</v>
      </c>
      <c r="F38" s="12">
        <v>2403</v>
      </c>
      <c r="G38" s="12"/>
      <c r="H38" s="12"/>
      <c r="I38" s="12">
        <v>1785</v>
      </c>
      <c r="J38" s="12">
        <v>4105</v>
      </c>
      <c r="K38" s="12">
        <v>4105</v>
      </c>
      <c r="L38" s="12"/>
      <c r="M38" s="12"/>
      <c r="N38" s="12">
        <v>0</v>
      </c>
      <c r="O38" s="13">
        <f t="shared" si="1"/>
        <v>0</v>
      </c>
      <c r="P38" s="14" t="s">
        <v>155</v>
      </c>
    </row>
    <row r="39" spans="1:16" ht="22.95" customHeight="1">
      <c r="A39" s="9">
        <v>31</v>
      </c>
      <c r="B39" s="10" t="s">
        <v>42</v>
      </c>
      <c r="C39" s="9" t="s">
        <v>18</v>
      </c>
      <c r="D39" s="11">
        <v>23883</v>
      </c>
      <c r="E39" s="12">
        <v>4316</v>
      </c>
      <c r="F39" s="12">
        <v>4316</v>
      </c>
      <c r="G39" s="12"/>
      <c r="H39" s="12"/>
      <c r="I39" s="12">
        <v>19567</v>
      </c>
      <c r="J39" s="12">
        <v>4390</v>
      </c>
      <c r="K39" s="12">
        <v>4390</v>
      </c>
      <c r="L39" s="12"/>
      <c r="M39" s="12"/>
      <c r="N39" s="12">
        <v>4310</v>
      </c>
      <c r="O39" s="13">
        <f t="shared" si="1"/>
        <v>99.860982391102866</v>
      </c>
      <c r="P39" s="14"/>
    </row>
    <row r="40" spans="1:16" ht="49.95" customHeight="1">
      <c r="A40" s="9">
        <v>32</v>
      </c>
      <c r="B40" s="10" t="s">
        <v>123</v>
      </c>
      <c r="C40" s="16" t="s">
        <v>9</v>
      </c>
      <c r="D40" s="11">
        <v>3000</v>
      </c>
      <c r="E40" s="12">
        <v>3000</v>
      </c>
      <c r="F40" s="12"/>
      <c r="G40" s="12">
        <v>3000</v>
      </c>
      <c r="H40" s="12"/>
      <c r="I40" s="12"/>
      <c r="J40" s="12"/>
      <c r="K40" s="12"/>
      <c r="L40" s="12"/>
      <c r="M40" s="12"/>
      <c r="N40" s="12">
        <v>0</v>
      </c>
      <c r="O40" s="13">
        <f t="shared" si="1"/>
        <v>0</v>
      </c>
      <c r="P40" s="14" t="s">
        <v>156</v>
      </c>
    </row>
    <row r="41" spans="1:16" ht="22.95" customHeight="1">
      <c r="A41" s="30" t="s">
        <v>179</v>
      </c>
      <c r="B41" s="33" t="s">
        <v>43</v>
      </c>
      <c r="C41" s="9"/>
      <c r="D41" s="11">
        <v>10174</v>
      </c>
      <c r="E41" s="12">
        <f>SUBTOTAL(9,E42:E43)</f>
        <v>10174</v>
      </c>
      <c r="F41" s="12">
        <f t="shared" ref="F41:N41" si="5">SUBTOTAL(9,F42:F43)</f>
        <v>10174</v>
      </c>
      <c r="G41" s="12">
        <f t="shared" si="5"/>
        <v>0</v>
      </c>
      <c r="H41" s="12">
        <f t="shared" si="5"/>
        <v>0</v>
      </c>
      <c r="I41" s="12">
        <f t="shared" si="5"/>
        <v>0</v>
      </c>
      <c r="J41" s="12">
        <f t="shared" si="5"/>
        <v>6880</v>
      </c>
      <c r="K41" s="12">
        <f t="shared" si="5"/>
        <v>6880</v>
      </c>
      <c r="L41" s="12">
        <f t="shared" si="5"/>
        <v>0</v>
      </c>
      <c r="M41" s="12">
        <f t="shared" si="5"/>
        <v>0</v>
      </c>
      <c r="N41" s="12">
        <f t="shared" si="5"/>
        <v>983</v>
      </c>
      <c r="O41" s="13">
        <f t="shared" si="1"/>
        <v>9.6618832317672503</v>
      </c>
      <c r="P41" s="14"/>
    </row>
    <row r="42" spans="1:16" ht="40.049999999999997" customHeight="1">
      <c r="A42" s="9">
        <v>33</v>
      </c>
      <c r="B42" s="10" t="s">
        <v>44</v>
      </c>
      <c r="C42" s="16" t="s">
        <v>8</v>
      </c>
      <c r="D42" s="11">
        <v>6924</v>
      </c>
      <c r="E42" s="12">
        <v>6924</v>
      </c>
      <c r="F42" s="12">
        <v>6924</v>
      </c>
      <c r="G42" s="12"/>
      <c r="H42" s="12"/>
      <c r="I42" s="12"/>
      <c r="J42" s="12">
        <v>3580</v>
      </c>
      <c r="K42" s="12">
        <v>3580</v>
      </c>
      <c r="L42" s="12"/>
      <c r="M42" s="12"/>
      <c r="N42" s="12">
        <v>983</v>
      </c>
      <c r="O42" s="13">
        <f t="shared" si="1"/>
        <v>14.196995956094744</v>
      </c>
      <c r="P42" s="36" t="s">
        <v>202</v>
      </c>
    </row>
    <row r="43" spans="1:16" ht="40.200000000000003" customHeight="1">
      <c r="A43" s="9">
        <v>34</v>
      </c>
      <c r="B43" s="10" t="s">
        <v>201</v>
      </c>
      <c r="C43" s="16" t="s">
        <v>33</v>
      </c>
      <c r="D43" s="11">
        <v>3250</v>
      </c>
      <c r="E43" s="12">
        <v>3250</v>
      </c>
      <c r="F43" s="12">
        <v>3250</v>
      </c>
      <c r="G43" s="12"/>
      <c r="H43" s="12"/>
      <c r="I43" s="12"/>
      <c r="J43" s="12">
        <v>3300</v>
      </c>
      <c r="K43" s="12">
        <v>3300</v>
      </c>
      <c r="L43" s="12"/>
      <c r="M43" s="12"/>
      <c r="N43" s="12">
        <v>0</v>
      </c>
      <c r="O43" s="13">
        <f t="shared" si="1"/>
        <v>0</v>
      </c>
      <c r="P43" s="36" t="s">
        <v>203</v>
      </c>
    </row>
    <row r="44" spans="1:16" ht="22.95" customHeight="1">
      <c r="A44" s="32" t="s">
        <v>180</v>
      </c>
      <c r="B44" s="33" t="s">
        <v>45</v>
      </c>
      <c r="C44" s="9"/>
      <c r="D44" s="11">
        <v>12790</v>
      </c>
      <c r="E44" s="12">
        <f>SUBTOTAL(9,E45:E51)</f>
        <v>11436</v>
      </c>
      <c r="F44" s="12">
        <f t="shared" ref="F44:N44" si="6">SUBTOTAL(9,F45:F51)</f>
        <v>11436</v>
      </c>
      <c r="G44" s="12">
        <f t="shared" si="6"/>
        <v>0</v>
      </c>
      <c r="H44" s="12">
        <f t="shared" si="6"/>
        <v>0</v>
      </c>
      <c r="I44" s="12">
        <f t="shared" si="6"/>
        <v>0</v>
      </c>
      <c r="J44" s="12">
        <f t="shared" si="6"/>
        <v>9971</v>
      </c>
      <c r="K44" s="12">
        <f t="shared" si="6"/>
        <v>9971</v>
      </c>
      <c r="L44" s="12">
        <f t="shared" si="6"/>
        <v>0</v>
      </c>
      <c r="M44" s="12">
        <f t="shared" si="6"/>
        <v>0</v>
      </c>
      <c r="N44" s="12">
        <f t="shared" si="6"/>
        <v>4766</v>
      </c>
      <c r="O44" s="13">
        <f t="shared" si="1"/>
        <v>41.675410982861138</v>
      </c>
      <c r="P44" s="14"/>
    </row>
    <row r="45" spans="1:16" s="15" customFormat="1" ht="22.95" customHeight="1">
      <c r="A45" s="9">
        <v>35</v>
      </c>
      <c r="B45" s="10" t="s">
        <v>46</v>
      </c>
      <c r="C45" s="16" t="s">
        <v>22</v>
      </c>
      <c r="D45" s="11">
        <v>1076</v>
      </c>
      <c r="E45" s="12">
        <v>1076</v>
      </c>
      <c r="F45" s="12">
        <v>1076</v>
      </c>
      <c r="G45" s="12"/>
      <c r="H45" s="12"/>
      <c r="I45" s="12"/>
      <c r="J45" s="12">
        <v>1099</v>
      </c>
      <c r="K45" s="12">
        <v>1099</v>
      </c>
      <c r="L45" s="12"/>
      <c r="M45" s="12"/>
      <c r="N45" s="12">
        <v>0</v>
      </c>
      <c r="O45" s="13">
        <f t="shared" si="1"/>
        <v>0</v>
      </c>
      <c r="P45" s="14" t="s">
        <v>175</v>
      </c>
    </row>
    <row r="46" spans="1:16" ht="22.95" customHeight="1">
      <c r="A46" s="9">
        <v>36</v>
      </c>
      <c r="B46" s="10" t="s">
        <v>47</v>
      </c>
      <c r="C46" s="9" t="s">
        <v>8</v>
      </c>
      <c r="D46" s="11">
        <v>1200</v>
      </c>
      <c r="E46" s="12">
        <v>1200</v>
      </c>
      <c r="F46" s="12">
        <v>1200</v>
      </c>
      <c r="G46" s="12"/>
      <c r="H46" s="12"/>
      <c r="I46" s="12"/>
      <c r="J46" s="12">
        <v>1200</v>
      </c>
      <c r="K46" s="12">
        <v>1200</v>
      </c>
      <c r="L46" s="12"/>
      <c r="M46" s="12"/>
      <c r="N46" s="12">
        <v>602</v>
      </c>
      <c r="O46" s="13">
        <f t="shared" si="1"/>
        <v>50.166666666666671</v>
      </c>
      <c r="P46" s="14"/>
    </row>
    <row r="47" spans="1:16" ht="40.200000000000003" customHeight="1">
      <c r="A47" s="9">
        <v>37</v>
      </c>
      <c r="B47" s="10" t="s">
        <v>48</v>
      </c>
      <c r="C47" s="9" t="s">
        <v>8</v>
      </c>
      <c r="D47" s="11">
        <v>1410</v>
      </c>
      <c r="E47" s="12">
        <v>1410</v>
      </c>
      <c r="F47" s="12">
        <v>1410</v>
      </c>
      <c r="G47" s="12"/>
      <c r="H47" s="12"/>
      <c r="I47" s="12"/>
      <c r="J47" s="12">
        <v>1672</v>
      </c>
      <c r="K47" s="12">
        <v>1672</v>
      </c>
      <c r="L47" s="12"/>
      <c r="M47" s="12"/>
      <c r="N47" s="12">
        <v>1362</v>
      </c>
      <c r="O47" s="13">
        <f t="shared" si="1"/>
        <v>96.595744680851055</v>
      </c>
      <c r="P47" s="14"/>
    </row>
    <row r="48" spans="1:16" ht="22.95" customHeight="1">
      <c r="A48" s="9">
        <v>38</v>
      </c>
      <c r="B48" s="10" t="s">
        <v>49</v>
      </c>
      <c r="C48" s="9" t="s">
        <v>8</v>
      </c>
      <c r="D48" s="11">
        <v>1700</v>
      </c>
      <c r="E48" s="12">
        <v>1700</v>
      </c>
      <c r="F48" s="12">
        <v>1700</v>
      </c>
      <c r="G48" s="12"/>
      <c r="H48" s="12"/>
      <c r="I48" s="12"/>
      <c r="J48" s="12">
        <v>1700</v>
      </c>
      <c r="K48" s="12">
        <v>1700</v>
      </c>
      <c r="L48" s="12"/>
      <c r="M48" s="12"/>
      <c r="N48" s="12">
        <v>1275</v>
      </c>
      <c r="O48" s="13">
        <f t="shared" si="1"/>
        <v>75</v>
      </c>
      <c r="P48" s="14"/>
    </row>
    <row r="49" spans="1:16" ht="40.200000000000003" customHeight="1">
      <c r="A49" s="9">
        <v>39</v>
      </c>
      <c r="B49" s="10" t="s">
        <v>50</v>
      </c>
      <c r="C49" s="9" t="s">
        <v>9</v>
      </c>
      <c r="D49" s="11">
        <v>1750</v>
      </c>
      <c r="E49" s="12">
        <v>1750</v>
      </c>
      <c r="F49" s="12">
        <v>1750</v>
      </c>
      <c r="G49" s="12"/>
      <c r="H49" s="12"/>
      <c r="I49" s="12"/>
      <c r="J49" s="12">
        <v>0</v>
      </c>
      <c r="K49" s="12">
        <v>0</v>
      </c>
      <c r="L49" s="12"/>
      <c r="M49" s="12"/>
      <c r="N49" s="12">
        <v>518</v>
      </c>
      <c r="O49" s="13">
        <f t="shared" si="1"/>
        <v>29.599999999999998</v>
      </c>
      <c r="P49" s="37" t="s">
        <v>157</v>
      </c>
    </row>
    <row r="50" spans="1:16" ht="55.05" customHeight="1">
      <c r="A50" s="9">
        <v>40</v>
      </c>
      <c r="B50" s="10" t="s">
        <v>51</v>
      </c>
      <c r="C50" s="9" t="s">
        <v>8</v>
      </c>
      <c r="D50" s="11">
        <v>2000</v>
      </c>
      <c r="E50" s="12">
        <v>2000</v>
      </c>
      <c r="F50" s="12">
        <v>2000</v>
      </c>
      <c r="G50" s="12"/>
      <c r="H50" s="12"/>
      <c r="I50" s="12"/>
      <c r="J50" s="12">
        <v>2000</v>
      </c>
      <c r="K50" s="12">
        <v>2000</v>
      </c>
      <c r="L50" s="12"/>
      <c r="M50" s="12"/>
      <c r="N50" s="12">
        <v>0</v>
      </c>
      <c r="O50" s="13">
        <f t="shared" si="1"/>
        <v>0</v>
      </c>
      <c r="P50" s="36" t="s">
        <v>158</v>
      </c>
    </row>
    <row r="51" spans="1:16" ht="22.95" customHeight="1">
      <c r="A51" s="9">
        <v>41</v>
      </c>
      <c r="B51" s="10" t="s">
        <v>52</v>
      </c>
      <c r="C51" s="9" t="s">
        <v>8</v>
      </c>
      <c r="D51" s="11">
        <v>2300</v>
      </c>
      <c r="E51" s="12">
        <v>2300</v>
      </c>
      <c r="F51" s="12">
        <v>2300</v>
      </c>
      <c r="G51" s="12"/>
      <c r="H51" s="12"/>
      <c r="I51" s="12"/>
      <c r="J51" s="12">
        <v>2300</v>
      </c>
      <c r="K51" s="12">
        <v>2300</v>
      </c>
      <c r="L51" s="12"/>
      <c r="M51" s="12"/>
      <c r="N51" s="12">
        <v>1009</v>
      </c>
      <c r="O51" s="13">
        <f t="shared" si="1"/>
        <v>43.869565217391305</v>
      </c>
      <c r="P51" s="37" t="s">
        <v>159</v>
      </c>
    </row>
    <row r="52" spans="1:16" ht="22.95" customHeight="1">
      <c r="A52" s="32" t="s">
        <v>181</v>
      </c>
      <c r="B52" s="33" t="s">
        <v>53</v>
      </c>
      <c r="C52" s="9"/>
      <c r="D52" s="11">
        <v>100921</v>
      </c>
      <c r="E52" s="12">
        <f>SUBTOTAL(9,E53:E60)</f>
        <v>25400</v>
      </c>
      <c r="F52" s="12">
        <f t="shared" ref="F52:N52" si="7">SUBTOTAL(9,F53:F60)</f>
        <v>25400</v>
      </c>
      <c r="G52" s="12">
        <f t="shared" si="7"/>
        <v>0</v>
      </c>
      <c r="H52" s="12">
        <f t="shared" si="7"/>
        <v>0</v>
      </c>
      <c r="I52" s="12">
        <f t="shared" si="7"/>
        <v>71776</v>
      </c>
      <c r="J52" s="12">
        <f t="shared" si="7"/>
        <v>23020</v>
      </c>
      <c r="K52" s="12">
        <f t="shared" si="7"/>
        <v>23020</v>
      </c>
      <c r="L52" s="12">
        <f t="shared" si="7"/>
        <v>0</v>
      </c>
      <c r="M52" s="12">
        <f t="shared" si="7"/>
        <v>0</v>
      </c>
      <c r="N52" s="12">
        <f t="shared" si="7"/>
        <v>24900</v>
      </c>
      <c r="O52" s="13">
        <f t="shared" si="1"/>
        <v>98.031496062992133</v>
      </c>
      <c r="P52" s="14"/>
    </row>
    <row r="53" spans="1:16" ht="22.95" customHeight="1">
      <c r="A53" s="9">
        <v>42</v>
      </c>
      <c r="B53" s="10" t="s">
        <v>54</v>
      </c>
      <c r="C53" s="9" t="s">
        <v>9</v>
      </c>
      <c r="D53" s="11">
        <v>1140</v>
      </c>
      <c r="E53" s="12">
        <v>1140</v>
      </c>
      <c r="F53" s="12">
        <v>1140</v>
      </c>
      <c r="G53" s="12"/>
      <c r="H53" s="12"/>
      <c r="I53" s="12"/>
      <c r="J53" s="12">
        <v>0</v>
      </c>
      <c r="K53" s="12">
        <v>0</v>
      </c>
      <c r="L53" s="12"/>
      <c r="M53" s="12"/>
      <c r="N53" s="12">
        <v>1140</v>
      </c>
      <c r="O53" s="13">
        <f t="shared" si="1"/>
        <v>100</v>
      </c>
      <c r="P53" s="14"/>
    </row>
    <row r="54" spans="1:16" ht="40.200000000000003" customHeight="1">
      <c r="A54" s="9">
        <v>43</v>
      </c>
      <c r="B54" s="10" t="s">
        <v>55</v>
      </c>
      <c r="C54" s="9" t="s">
        <v>8</v>
      </c>
      <c r="D54" s="11">
        <v>12786</v>
      </c>
      <c r="E54" s="12">
        <v>1786</v>
      </c>
      <c r="F54" s="12">
        <v>1786</v>
      </c>
      <c r="G54" s="12"/>
      <c r="H54" s="12"/>
      <c r="I54" s="12">
        <v>11000</v>
      </c>
      <c r="J54" s="12">
        <v>1787</v>
      </c>
      <c r="K54" s="12">
        <v>1787</v>
      </c>
      <c r="L54" s="12"/>
      <c r="M54" s="12"/>
      <c r="N54" s="12">
        <v>1786</v>
      </c>
      <c r="O54" s="13">
        <f t="shared" si="1"/>
        <v>100</v>
      </c>
      <c r="P54" s="14"/>
    </row>
    <row r="55" spans="1:16" ht="22.95" customHeight="1">
      <c r="A55" s="9">
        <v>44</v>
      </c>
      <c r="B55" s="10" t="s">
        <v>56</v>
      </c>
      <c r="C55" s="9" t="s">
        <v>8</v>
      </c>
      <c r="D55" s="11">
        <v>2000</v>
      </c>
      <c r="E55" s="12">
        <v>2000</v>
      </c>
      <c r="F55" s="12">
        <v>2000</v>
      </c>
      <c r="G55" s="12"/>
      <c r="H55" s="12"/>
      <c r="I55" s="12"/>
      <c r="J55" s="12">
        <v>740</v>
      </c>
      <c r="K55" s="12">
        <v>740</v>
      </c>
      <c r="L55" s="12"/>
      <c r="M55" s="12"/>
      <c r="N55" s="12">
        <v>2000</v>
      </c>
      <c r="O55" s="13">
        <f t="shared" si="1"/>
        <v>100</v>
      </c>
      <c r="P55" s="14"/>
    </row>
    <row r="56" spans="1:16" ht="22.95" customHeight="1">
      <c r="A56" s="9">
        <v>45</v>
      </c>
      <c r="B56" s="10" t="s">
        <v>57</v>
      </c>
      <c r="C56" s="9" t="s">
        <v>18</v>
      </c>
      <c r="D56" s="11">
        <v>3673</v>
      </c>
      <c r="E56" s="12">
        <v>2673</v>
      </c>
      <c r="F56" s="12">
        <v>2673</v>
      </c>
      <c r="G56" s="12"/>
      <c r="H56" s="12"/>
      <c r="I56" s="12">
        <v>1000</v>
      </c>
      <c r="J56" s="12">
        <v>2758</v>
      </c>
      <c r="K56" s="12">
        <v>2758</v>
      </c>
      <c r="L56" s="12"/>
      <c r="M56" s="12"/>
      <c r="N56" s="12">
        <v>2673</v>
      </c>
      <c r="O56" s="13">
        <f t="shared" si="1"/>
        <v>100</v>
      </c>
      <c r="P56" s="14"/>
    </row>
    <row r="57" spans="1:16" ht="22.95" customHeight="1">
      <c r="A57" s="9">
        <v>46</v>
      </c>
      <c r="B57" s="10" t="s">
        <v>58</v>
      </c>
      <c r="C57" s="9" t="s">
        <v>8</v>
      </c>
      <c r="D57" s="11">
        <v>2974</v>
      </c>
      <c r="E57" s="12">
        <v>2974</v>
      </c>
      <c r="F57" s="12">
        <v>2974</v>
      </c>
      <c r="G57" s="12"/>
      <c r="H57" s="12"/>
      <c r="I57" s="12"/>
      <c r="J57" s="12">
        <v>3032</v>
      </c>
      <c r="K57" s="12">
        <v>3032</v>
      </c>
      <c r="L57" s="12"/>
      <c r="M57" s="12"/>
      <c r="N57" s="12">
        <v>2974</v>
      </c>
      <c r="O57" s="13">
        <f t="shared" si="1"/>
        <v>100</v>
      </c>
      <c r="P57" s="14"/>
    </row>
    <row r="58" spans="1:16" ht="40.200000000000003" customHeight="1">
      <c r="A58" s="9">
        <v>47</v>
      </c>
      <c r="B58" s="10" t="s">
        <v>59</v>
      </c>
      <c r="C58" s="9" t="s">
        <v>18</v>
      </c>
      <c r="D58" s="11">
        <v>50688</v>
      </c>
      <c r="E58" s="12">
        <v>4162</v>
      </c>
      <c r="F58" s="12">
        <v>4162</v>
      </c>
      <c r="G58" s="12"/>
      <c r="H58" s="12"/>
      <c r="I58" s="12">
        <v>46526</v>
      </c>
      <c r="J58" s="12">
        <v>4042</v>
      </c>
      <c r="K58" s="12">
        <v>4042</v>
      </c>
      <c r="L58" s="12"/>
      <c r="M58" s="12"/>
      <c r="N58" s="12">
        <v>4162</v>
      </c>
      <c r="O58" s="13">
        <f t="shared" si="1"/>
        <v>100</v>
      </c>
      <c r="P58" s="14"/>
    </row>
    <row r="59" spans="1:16" ht="22.95" customHeight="1">
      <c r="A59" s="9">
        <v>48</v>
      </c>
      <c r="B59" s="10" t="s">
        <v>60</v>
      </c>
      <c r="C59" s="9" t="s">
        <v>18</v>
      </c>
      <c r="D59" s="11">
        <v>6969</v>
      </c>
      <c r="E59" s="12">
        <v>5269</v>
      </c>
      <c r="F59" s="12">
        <v>5269</v>
      </c>
      <c r="G59" s="12"/>
      <c r="H59" s="12"/>
      <c r="I59" s="12">
        <v>1700</v>
      </c>
      <c r="J59" s="12">
        <v>6497</v>
      </c>
      <c r="K59" s="12">
        <v>6497</v>
      </c>
      <c r="L59" s="12"/>
      <c r="M59" s="12"/>
      <c r="N59" s="12">
        <v>4769</v>
      </c>
      <c r="O59" s="13">
        <f t="shared" si="1"/>
        <v>90.510533308028087</v>
      </c>
      <c r="P59" s="14"/>
    </row>
    <row r="60" spans="1:16" ht="40.200000000000003" customHeight="1">
      <c r="A60" s="9">
        <v>49</v>
      </c>
      <c r="B60" s="10" t="s">
        <v>61</v>
      </c>
      <c r="C60" s="16" t="s">
        <v>62</v>
      </c>
      <c r="D60" s="11">
        <v>16946</v>
      </c>
      <c r="E60" s="12">
        <v>5396</v>
      </c>
      <c r="F60" s="12">
        <v>5396</v>
      </c>
      <c r="G60" s="12"/>
      <c r="H60" s="12"/>
      <c r="I60" s="12">
        <v>11550</v>
      </c>
      <c r="J60" s="12">
        <v>4164</v>
      </c>
      <c r="K60" s="12">
        <v>4164</v>
      </c>
      <c r="L60" s="12"/>
      <c r="M60" s="12"/>
      <c r="N60" s="12">
        <v>5396</v>
      </c>
      <c r="O60" s="13">
        <f t="shared" si="1"/>
        <v>100</v>
      </c>
      <c r="P60" s="14"/>
    </row>
    <row r="61" spans="1:16" ht="22.95" customHeight="1">
      <c r="A61" s="32" t="s">
        <v>182</v>
      </c>
      <c r="B61" s="33" t="s">
        <v>63</v>
      </c>
      <c r="C61" s="16"/>
      <c r="D61" s="11">
        <v>146754.25</v>
      </c>
      <c r="E61" s="12">
        <f>SUBTOTAL(9,E62:E70)</f>
        <v>55282</v>
      </c>
      <c r="F61" s="12">
        <f t="shared" ref="F61:N61" si="8">SUBTOTAL(9,F62:F70)</f>
        <v>55282</v>
      </c>
      <c r="G61" s="12">
        <f t="shared" si="8"/>
        <v>0</v>
      </c>
      <c r="H61" s="12">
        <f t="shared" si="8"/>
        <v>0</v>
      </c>
      <c r="I61" s="12">
        <f t="shared" si="8"/>
        <v>88446.25</v>
      </c>
      <c r="J61" s="12">
        <f t="shared" si="8"/>
        <v>49999</v>
      </c>
      <c r="K61" s="12">
        <f t="shared" si="8"/>
        <v>49999</v>
      </c>
      <c r="L61" s="12">
        <f t="shared" si="8"/>
        <v>0</v>
      </c>
      <c r="M61" s="12">
        <f t="shared" si="8"/>
        <v>0</v>
      </c>
      <c r="N61" s="12">
        <f t="shared" si="8"/>
        <v>38867</v>
      </c>
      <c r="O61" s="13">
        <f t="shared" si="1"/>
        <v>70.306790637097066</v>
      </c>
      <c r="P61" s="14"/>
    </row>
    <row r="62" spans="1:16" ht="22.95" customHeight="1">
      <c r="A62" s="9">
        <v>50</v>
      </c>
      <c r="B62" s="10" t="s">
        <v>64</v>
      </c>
      <c r="C62" s="9" t="s">
        <v>21</v>
      </c>
      <c r="D62" s="11">
        <v>1000</v>
      </c>
      <c r="E62" s="12">
        <v>1000</v>
      </c>
      <c r="F62" s="12">
        <v>1000</v>
      </c>
      <c r="G62" s="12"/>
      <c r="H62" s="12"/>
      <c r="I62" s="12"/>
      <c r="J62" s="12">
        <v>2000</v>
      </c>
      <c r="K62" s="12">
        <v>2000</v>
      </c>
      <c r="L62" s="12"/>
      <c r="M62" s="12"/>
      <c r="N62" s="12">
        <v>1000</v>
      </c>
      <c r="O62" s="13">
        <f t="shared" si="1"/>
        <v>100</v>
      </c>
      <c r="P62" s="14"/>
    </row>
    <row r="63" spans="1:16" ht="40.200000000000003" customHeight="1">
      <c r="A63" s="9">
        <v>51</v>
      </c>
      <c r="B63" s="10" t="s">
        <v>65</v>
      </c>
      <c r="C63" s="16" t="s">
        <v>66</v>
      </c>
      <c r="D63" s="11">
        <v>1060</v>
      </c>
      <c r="E63" s="12">
        <v>1060</v>
      </c>
      <c r="F63" s="12">
        <v>1060</v>
      </c>
      <c r="G63" s="12"/>
      <c r="H63" s="12"/>
      <c r="I63" s="12"/>
      <c r="J63" s="12">
        <v>0</v>
      </c>
      <c r="K63" s="12">
        <v>0</v>
      </c>
      <c r="L63" s="12"/>
      <c r="M63" s="12"/>
      <c r="N63" s="12">
        <v>205</v>
      </c>
      <c r="O63" s="13">
        <f t="shared" si="1"/>
        <v>19.339622641509436</v>
      </c>
      <c r="P63" s="14" t="s">
        <v>198</v>
      </c>
    </row>
    <row r="64" spans="1:16" ht="22.95" customHeight="1">
      <c r="A64" s="9">
        <v>52</v>
      </c>
      <c r="B64" s="38" t="s">
        <v>67</v>
      </c>
      <c r="C64" s="9" t="s">
        <v>8</v>
      </c>
      <c r="D64" s="11">
        <v>1434</v>
      </c>
      <c r="E64" s="12">
        <v>1434</v>
      </c>
      <c r="F64" s="12">
        <v>1434</v>
      </c>
      <c r="G64" s="12"/>
      <c r="H64" s="12"/>
      <c r="I64" s="12"/>
      <c r="J64" s="12">
        <v>1323</v>
      </c>
      <c r="K64" s="12">
        <v>1323</v>
      </c>
      <c r="L64" s="12"/>
      <c r="M64" s="12"/>
      <c r="N64" s="12">
        <v>1434</v>
      </c>
      <c r="O64" s="13">
        <f t="shared" ref="O64:O123" si="9">N64/E64*100</f>
        <v>100</v>
      </c>
      <c r="P64" s="14"/>
    </row>
    <row r="65" spans="1:16" ht="40.200000000000003" customHeight="1">
      <c r="A65" s="9">
        <v>53</v>
      </c>
      <c r="B65" s="10" t="s">
        <v>68</v>
      </c>
      <c r="C65" s="9" t="s">
        <v>18</v>
      </c>
      <c r="D65" s="11">
        <v>16406.25</v>
      </c>
      <c r="E65" s="12">
        <v>4380</v>
      </c>
      <c r="F65" s="12">
        <v>4380</v>
      </c>
      <c r="G65" s="12"/>
      <c r="H65" s="12"/>
      <c r="I65" s="12">
        <v>12026.25</v>
      </c>
      <c r="J65" s="12">
        <v>3939</v>
      </c>
      <c r="K65" s="12">
        <v>3939</v>
      </c>
      <c r="L65" s="12"/>
      <c r="M65" s="12"/>
      <c r="N65" s="12">
        <v>4325</v>
      </c>
      <c r="O65" s="13">
        <f t="shared" si="9"/>
        <v>98.74429223744292</v>
      </c>
      <c r="P65" s="14"/>
    </row>
    <row r="66" spans="1:16" ht="40.200000000000003" customHeight="1">
      <c r="A66" s="9">
        <v>54</v>
      </c>
      <c r="B66" s="10" t="s">
        <v>69</v>
      </c>
      <c r="C66" s="9" t="s">
        <v>8</v>
      </c>
      <c r="D66" s="11">
        <v>15538</v>
      </c>
      <c r="E66" s="12">
        <v>4842</v>
      </c>
      <c r="F66" s="12">
        <v>4842</v>
      </c>
      <c r="G66" s="12"/>
      <c r="H66" s="12"/>
      <c r="I66" s="12">
        <v>10696</v>
      </c>
      <c r="J66" s="12">
        <v>4931</v>
      </c>
      <c r="K66" s="12">
        <v>4931</v>
      </c>
      <c r="L66" s="12"/>
      <c r="M66" s="12"/>
      <c r="N66" s="12"/>
      <c r="O66" s="13">
        <f t="shared" si="9"/>
        <v>0</v>
      </c>
      <c r="P66" s="14" t="s">
        <v>160</v>
      </c>
    </row>
    <row r="67" spans="1:16" ht="40.200000000000003" customHeight="1">
      <c r="A67" s="9">
        <v>55</v>
      </c>
      <c r="B67" s="10" t="s">
        <v>70</v>
      </c>
      <c r="C67" s="9" t="s">
        <v>9</v>
      </c>
      <c r="D67" s="11">
        <v>5480</v>
      </c>
      <c r="E67" s="12">
        <v>5480</v>
      </c>
      <c r="F67" s="12">
        <v>5480</v>
      </c>
      <c r="G67" s="12"/>
      <c r="H67" s="12"/>
      <c r="I67" s="12"/>
      <c r="J67" s="12"/>
      <c r="K67" s="12"/>
      <c r="L67" s="12"/>
      <c r="M67" s="12"/>
      <c r="N67" s="12">
        <v>2952</v>
      </c>
      <c r="O67" s="13">
        <f t="shared" si="9"/>
        <v>53.868613138686129</v>
      </c>
      <c r="P67" s="14"/>
    </row>
    <row r="68" spans="1:16" ht="40.200000000000003" customHeight="1">
      <c r="A68" s="9">
        <v>56</v>
      </c>
      <c r="B68" s="10" t="s">
        <v>71</v>
      </c>
      <c r="C68" s="9" t="s">
        <v>8</v>
      </c>
      <c r="D68" s="11">
        <v>9100</v>
      </c>
      <c r="E68" s="12">
        <v>9100</v>
      </c>
      <c r="F68" s="12">
        <v>9100</v>
      </c>
      <c r="G68" s="12"/>
      <c r="H68" s="12"/>
      <c r="I68" s="12"/>
      <c r="J68" s="12">
        <v>12554</v>
      </c>
      <c r="K68" s="12">
        <v>12554</v>
      </c>
      <c r="L68" s="12"/>
      <c r="M68" s="12"/>
      <c r="N68" s="12">
        <v>9100</v>
      </c>
      <c r="O68" s="13">
        <f t="shared" si="9"/>
        <v>100</v>
      </c>
      <c r="P68" s="14"/>
    </row>
    <row r="69" spans="1:16" ht="55.05" customHeight="1">
      <c r="A69" s="9">
        <v>57</v>
      </c>
      <c r="B69" s="10" t="s">
        <v>72</v>
      </c>
      <c r="C69" s="9" t="s">
        <v>8</v>
      </c>
      <c r="D69" s="11">
        <v>11990</v>
      </c>
      <c r="E69" s="12">
        <v>10800</v>
      </c>
      <c r="F69" s="12">
        <v>10800</v>
      </c>
      <c r="G69" s="12"/>
      <c r="H69" s="12"/>
      <c r="I69" s="12">
        <v>1190</v>
      </c>
      <c r="J69" s="12">
        <v>10570</v>
      </c>
      <c r="K69" s="12">
        <v>10570</v>
      </c>
      <c r="L69" s="12"/>
      <c r="M69" s="12"/>
      <c r="N69" s="12">
        <v>2665</v>
      </c>
      <c r="O69" s="13">
        <f t="shared" si="9"/>
        <v>24.675925925925927</v>
      </c>
      <c r="P69" s="14" t="s">
        <v>161</v>
      </c>
    </row>
    <row r="70" spans="1:16" ht="22.95" customHeight="1">
      <c r="A70" s="9">
        <v>58</v>
      </c>
      <c r="B70" s="10" t="s">
        <v>73</v>
      </c>
      <c r="C70" s="9" t="s">
        <v>8</v>
      </c>
      <c r="D70" s="11">
        <v>81720</v>
      </c>
      <c r="E70" s="12">
        <v>17186</v>
      </c>
      <c r="F70" s="12">
        <v>17186</v>
      </c>
      <c r="G70" s="12"/>
      <c r="H70" s="12"/>
      <c r="I70" s="12">
        <v>64534</v>
      </c>
      <c r="J70" s="12">
        <v>14682</v>
      </c>
      <c r="K70" s="12">
        <v>14682</v>
      </c>
      <c r="L70" s="12"/>
      <c r="M70" s="12"/>
      <c r="N70" s="12">
        <v>17186</v>
      </c>
      <c r="O70" s="13">
        <f t="shared" si="9"/>
        <v>100</v>
      </c>
      <c r="P70" s="14"/>
    </row>
    <row r="71" spans="1:16" ht="22.95" customHeight="1">
      <c r="A71" s="32" t="s">
        <v>183</v>
      </c>
      <c r="B71" s="33" t="s">
        <v>74</v>
      </c>
      <c r="C71" s="9"/>
      <c r="D71" s="11">
        <v>21793</v>
      </c>
      <c r="E71" s="12">
        <f>SUBTOTAL(9,E72:E77)</f>
        <v>21793</v>
      </c>
      <c r="F71" s="12">
        <f t="shared" ref="F71:N71" si="10">SUBTOTAL(9,F72:F77)</f>
        <v>21793</v>
      </c>
      <c r="G71" s="12">
        <f t="shared" si="10"/>
        <v>0</v>
      </c>
      <c r="H71" s="12">
        <f t="shared" si="10"/>
        <v>0</v>
      </c>
      <c r="I71" s="12">
        <f t="shared" si="10"/>
        <v>0</v>
      </c>
      <c r="J71" s="12">
        <f t="shared" si="10"/>
        <v>14733</v>
      </c>
      <c r="K71" s="12">
        <f t="shared" si="10"/>
        <v>14733</v>
      </c>
      <c r="L71" s="12">
        <f t="shared" si="10"/>
        <v>0</v>
      </c>
      <c r="M71" s="12">
        <f t="shared" si="10"/>
        <v>0</v>
      </c>
      <c r="N71" s="12">
        <f t="shared" si="10"/>
        <v>19553</v>
      </c>
      <c r="O71" s="13">
        <f t="shared" si="9"/>
        <v>89.721470196852209</v>
      </c>
      <c r="P71" s="14"/>
    </row>
    <row r="72" spans="1:16" ht="22.95" customHeight="1">
      <c r="A72" s="9">
        <v>59</v>
      </c>
      <c r="B72" s="10" t="s">
        <v>75</v>
      </c>
      <c r="C72" s="9" t="s">
        <v>8</v>
      </c>
      <c r="D72" s="11">
        <v>6942</v>
      </c>
      <c r="E72" s="12">
        <v>6942</v>
      </c>
      <c r="F72" s="12">
        <v>6942</v>
      </c>
      <c r="G72" s="12"/>
      <c r="H72" s="12"/>
      <c r="I72" s="12"/>
      <c r="J72" s="12">
        <v>7948</v>
      </c>
      <c r="K72" s="12">
        <v>7948</v>
      </c>
      <c r="L72" s="12"/>
      <c r="M72" s="12"/>
      <c r="N72" s="12">
        <v>6942</v>
      </c>
      <c r="O72" s="13">
        <f t="shared" si="9"/>
        <v>100</v>
      </c>
      <c r="P72" s="14"/>
    </row>
    <row r="73" spans="1:16" ht="22.95" customHeight="1">
      <c r="A73" s="9">
        <v>60</v>
      </c>
      <c r="B73" s="10" t="s">
        <v>76</v>
      </c>
      <c r="C73" s="9" t="s">
        <v>8</v>
      </c>
      <c r="D73" s="11">
        <v>1261</v>
      </c>
      <c r="E73" s="12">
        <v>1261</v>
      </c>
      <c r="F73" s="12">
        <v>1261</v>
      </c>
      <c r="G73" s="12"/>
      <c r="H73" s="12"/>
      <c r="I73" s="12"/>
      <c r="J73" s="12">
        <v>660</v>
      </c>
      <c r="K73" s="12">
        <v>660</v>
      </c>
      <c r="L73" s="12"/>
      <c r="M73" s="12"/>
      <c r="N73" s="12">
        <v>1261</v>
      </c>
      <c r="O73" s="13">
        <f t="shared" si="9"/>
        <v>100</v>
      </c>
      <c r="P73" s="14"/>
    </row>
    <row r="74" spans="1:16" ht="22.95" customHeight="1">
      <c r="A74" s="9">
        <v>61</v>
      </c>
      <c r="B74" s="10" t="s">
        <v>77</v>
      </c>
      <c r="C74" s="9" t="s">
        <v>8</v>
      </c>
      <c r="D74" s="11">
        <v>1900</v>
      </c>
      <c r="E74" s="12">
        <v>1900</v>
      </c>
      <c r="F74" s="12">
        <v>1900</v>
      </c>
      <c r="G74" s="12"/>
      <c r="H74" s="12"/>
      <c r="I74" s="12"/>
      <c r="J74" s="12">
        <v>1262</v>
      </c>
      <c r="K74" s="12">
        <v>1262</v>
      </c>
      <c r="L74" s="12"/>
      <c r="M74" s="12"/>
      <c r="N74" s="12">
        <v>1900</v>
      </c>
      <c r="O74" s="13">
        <f t="shared" si="9"/>
        <v>100</v>
      </c>
      <c r="P74" s="14"/>
    </row>
    <row r="75" spans="1:16" ht="22.95" customHeight="1">
      <c r="A75" s="9">
        <v>62</v>
      </c>
      <c r="B75" s="10" t="s">
        <v>78</v>
      </c>
      <c r="C75" s="9" t="s">
        <v>8</v>
      </c>
      <c r="D75" s="11">
        <v>8000</v>
      </c>
      <c r="E75" s="12">
        <v>8000</v>
      </c>
      <c r="F75" s="12">
        <v>8000</v>
      </c>
      <c r="G75" s="12"/>
      <c r="H75" s="12"/>
      <c r="I75" s="12"/>
      <c r="J75" s="12">
        <v>3540</v>
      </c>
      <c r="K75" s="12">
        <v>3540</v>
      </c>
      <c r="L75" s="12"/>
      <c r="M75" s="12"/>
      <c r="N75" s="12">
        <v>8000</v>
      </c>
      <c r="O75" s="13">
        <f t="shared" si="9"/>
        <v>100</v>
      </c>
      <c r="P75" s="14"/>
    </row>
    <row r="76" spans="1:16" ht="22.95" customHeight="1">
      <c r="A76" s="9">
        <v>63</v>
      </c>
      <c r="B76" s="10" t="s">
        <v>79</v>
      </c>
      <c r="C76" s="9" t="s">
        <v>8</v>
      </c>
      <c r="D76" s="11">
        <v>2100</v>
      </c>
      <c r="E76" s="12">
        <v>2100</v>
      </c>
      <c r="F76" s="12">
        <v>2100</v>
      </c>
      <c r="G76" s="12"/>
      <c r="H76" s="12"/>
      <c r="I76" s="12"/>
      <c r="J76" s="12">
        <v>723</v>
      </c>
      <c r="K76" s="12">
        <v>723</v>
      </c>
      <c r="L76" s="12"/>
      <c r="M76" s="12"/>
      <c r="N76" s="12">
        <v>1450</v>
      </c>
      <c r="O76" s="13">
        <f t="shared" si="9"/>
        <v>69.047619047619051</v>
      </c>
      <c r="P76" s="14"/>
    </row>
    <row r="77" spans="1:16" ht="22.95" customHeight="1">
      <c r="A77" s="9">
        <v>64</v>
      </c>
      <c r="B77" s="10" t="s">
        <v>80</v>
      </c>
      <c r="C77" s="9" t="s">
        <v>8</v>
      </c>
      <c r="D77" s="11">
        <v>1590</v>
      </c>
      <c r="E77" s="12">
        <v>1590</v>
      </c>
      <c r="F77" s="12">
        <v>1590</v>
      </c>
      <c r="G77" s="12"/>
      <c r="H77" s="12"/>
      <c r="I77" s="12"/>
      <c r="J77" s="12">
        <v>600</v>
      </c>
      <c r="K77" s="12">
        <v>600</v>
      </c>
      <c r="L77" s="12"/>
      <c r="M77" s="12"/>
      <c r="N77" s="12">
        <v>0</v>
      </c>
      <c r="O77" s="13">
        <f t="shared" si="9"/>
        <v>0</v>
      </c>
      <c r="P77" s="14" t="s">
        <v>162</v>
      </c>
    </row>
    <row r="78" spans="1:16" ht="22.95" customHeight="1">
      <c r="A78" s="32" t="s">
        <v>184</v>
      </c>
      <c r="B78" s="33" t="s">
        <v>81</v>
      </c>
      <c r="C78" s="9"/>
      <c r="D78" s="11">
        <v>1248957</v>
      </c>
      <c r="E78" s="12">
        <f t="shared" ref="E78:N78" si="11">SUBTOTAL(9,E79:E101)</f>
        <v>913907</v>
      </c>
      <c r="F78" s="12">
        <f t="shared" si="11"/>
        <v>143461</v>
      </c>
      <c r="G78" s="12">
        <f t="shared" si="11"/>
        <v>770446</v>
      </c>
      <c r="H78" s="12">
        <f t="shared" si="11"/>
        <v>0</v>
      </c>
      <c r="I78" s="12">
        <f t="shared" si="11"/>
        <v>0</v>
      </c>
      <c r="J78" s="12">
        <f t="shared" si="11"/>
        <v>721868.07000000007</v>
      </c>
      <c r="K78" s="12">
        <f t="shared" si="11"/>
        <v>131868.07</v>
      </c>
      <c r="L78" s="12">
        <f t="shared" si="11"/>
        <v>590000</v>
      </c>
      <c r="M78" s="12">
        <f t="shared" si="11"/>
        <v>0</v>
      </c>
      <c r="N78" s="12">
        <f t="shared" si="11"/>
        <v>259917.02799999999</v>
      </c>
      <c r="O78" s="13">
        <f t="shared" si="9"/>
        <v>28.44020540383212</v>
      </c>
      <c r="P78" s="14"/>
    </row>
    <row r="79" spans="1:16" ht="22.95" customHeight="1">
      <c r="A79" s="9">
        <v>65</v>
      </c>
      <c r="B79" s="10" t="s">
        <v>82</v>
      </c>
      <c r="C79" s="9" t="s">
        <v>8</v>
      </c>
      <c r="D79" s="11">
        <v>3500</v>
      </c>
      <c r="E79" s="12">
        <v>3500</v>
      </c>
      <c r="F79" s="12">
        <v>3500</v>
      </c>
      <c r="G79" s="12"/>
      <c r="H79" s="12"/>
      <c r="I79" s="12"/>
      <c r="J79" s="12">
        <v>3700</v>
      </c>
      <c r="K79" s="12">
        <v>3700</v>
      </c>
      <c r="L79" s="12"/>
      <c r="M79" s="12"/>
      <c r="N79" s="12">
        <v>0</v>
      </c>
      <c r="O79" s="13">
        <f t="shared" si="9"/>
        <v>0</v>
      </c>
      <c r="P79" s="14" t="s">
        <v>146</v>
      </c>
    </row>
    <row r="80" spans="1:16" ht="40.200000000000003" customHeight="1">
      <c r="A80" s="9">
        <v>66</v>
      </c>
      <c r="B80" s="10" t="s">
        <v>83</v>
      </c>
      <c r="C80" s="9" t="s">
        <v>8</v>
      </c>
      <c r="D80" s="11">
        <v>5011</v>
      </c>
      <c r="E80" s="12">
        <v>5011</v>
      </c>
      <c r="F80" s="12">
        <v>5011</v>
      </c>
      <c r="G80" s="12"/>
      <c r="H80" s="12"/>
      <c r="I80" s="12"/>
      <c r="J80" s="12">
        <v>4640</v>
      </c>
      <c r="K80" s="12">
        <v>4640</v>
      </c>
      <c r="L80" s="12"/>
      <c r="M80" s="12"/>
      <c r="N80" s="12">
        <v>1381.32</v>
      </c>
      <c r="O80" s="13">
        <f t="shared" si="9"/>
        <v>27.565755338255837</v>
      </c>
      <c r="P80" s="14" t="s">
        <v>196</v>
      </c>
    </row>
    <row r="81" spans="1:16" ht="22.95" customHeight="1">
      <c r="A81" s="9">
        <v>67</v>
      </c>
      <c r="B81" s="10" t="s">
        <v>84</v>
      </c>
      <c r="C81" s="9" t="s">
        <v>8</v>
      </c>
      <c r="D81" s="11">
        <v>2012</v>
      </c>
      <c r="E81" s="12">
        <v>2012</v>
      </c>
      <c r="F81" s="12">
        <v>2012</v>
      </c>
      <c r="G81" s="12"/>
      <c r="H81" s="12"/>
      <c r="I81" s="12"/>
      <c r="J81" s="12">
        <v>1012.07</v>
      </c>
      <c r="K81" s="12">
        <v>1012.07</v>
      </c>
      <c r="L81" s="12"/>
      <c r="M81" s="12"/>
      <c r="N81" s="12">
        <v>1064.06</v>
      </c>
      <c r="O81" s="13">
        <f t="shared" si="9"/>
        <v>52.885685884691846</v>
      </c>
      <c r="P81" s="14"/>
    </row>
    <row r="82" spans="1:16" ht="22.95" customHeight="1">
      <c r="A82" s="9">
        <v>68</v>
      </c>
      <c r="B82" s="10" t="s">
        <v>85</v>
      </c>
      <c r="C82" s="9" t="s">
        <v>8</v>
      </c>
      <c r="D82" s="11">
        <v>3657</v>
      </c>
      <c r="E82" s="12">
        <v>3657</v>
      </c>
      <c r="F82" s="12">
        <v>3657</v>
      </c>
      <c r="G82" s="12"/>
      <c r="H82" s="12"/>
      <c r="I82" s="12"/>
      <c r="J82" s="12">
        <v>3657</v>
      </c>
      <c r="K82" s="12">
        <v>3657</v>
      </c>
      <c r="L82" s="12"/>
      <c r="M82" s="12"/>
      <c r="N82" s="12">
        <v>3657</v>
      </c>
      <c r="O82" s="13">
        <f t="shared" si="9"/>
        <v>100</v>
      </c>
      <c r="P82" s="14"/>
    </row>
    <row r="83" spans="1:16" ht="22.95" customHeight="1">
      <c r="A83" s="9">
        <v>69</v>
      </c>
      <c r="B83" s="10" t="s">
        <v>86</v>
      </c>
      <c r="C83" s="9" t="s">
        <v>8</v>
      </c>
      <c r="D83" s="11">
        <v>45500</v>
      </c>
      <c r="E83" s="12">
        <v>45500</v>
      </c>
      <c r="F83" s="12">
        <v>45500</v>
      </c>
      <c r="G83" s="12"/>
      <c r="H83" s="12"/>
      <c r="I83" s="12"/>
      <c r="J83" s="12">
        <v>28000</v>
      </c>
      <c r="K83" s="12">
        <v>28000</v>
      </c>
      <c r="L83" s="12"/>
      <c r="M83" s="12"/>
      <c r="N83" s="12">
        <v>29422.73</v>
      </c>
      <c r="O83" s="13">
        <f t="shared" si="9"/>
        <v>64.665340659340657</v>
      </c>
      <c r="P83" s="14"/>
    </row>
    <row r="84" spans="1:16" ht="22.95" customHeight="1">
      <c r="A84" s="9">
        <v>70</v>
      </c>
      <c r="B84" s="10" t="s">
        <v>88</v>
      </c>
      <c r="C84" s="9" t="s">
        <v>8</v>
      </c>
      <c r="D84" s="11">
        <v>22000</v>
      </c>
      <c r="E84" s="12">
        <v>22000</v>
      </c>
      <c r="F84" s="12">
        <v>22000</v>
      </c>
      <c r="G84" s="12"/>
      <c r="H84" s="12"/>
      <c r="I84" s="12"/>
      <c r="J84" s="12">
        <v>20000</v>
      </c>
      <c r="K84" s="12">
        <v>20000</v>
      </c>
      <c r="L84" s="12"/>
      <c r="M84" s="12"/>
      <c r="N84" s="12">
        <v>19000</v>
      </c>
      <c r="O84" s="13">
        <f t="shared" si="9"/>
        <v>86.36363636363636</v>
      </c>
      <c r="P84" s="14"/>
    </row>
    <row r="85" spans="1:16" ht="40.200000000000003" customHeight="1">
      <c r="A85" s="9">
        <v>71</v>
      </c>
      <c r="B85" s="10" t="s">
        <v>89</v>
      </c>
      <c r="C85" s="9" t="s">
        <v>9</v>
      </c>
      <c r="D85" s="11">
        <v>2100</v>
      </c>
      <c r="E85" s="12">
        <v>2100</v>
      </c>
      <c r="F85" s="12">
        <v>2100</v>
      </c>
      <c r="G85" s="12"/>
      <c r="H85" s="12"/>
      <c r="I85" s="12"/>
      <c r="J85" s="12">
        <v>0</v>
      </c>
      <c r="K85" s="12">
        <v>0</v>
      </c>
      <c r="L85" s="12"/>
      <c r="M85" s="12"/>
      <c r="N85" s="12">
        <v>300</v>
      </c>
      <c r="O85" s="13">
        <f t="shared" si="9"/>
        <v>14.285714285714285</v>
      </c>
      <c r="P85" s="14" t="s">
        <v>114</v>
      </c>
    </row>
    <row r="86" spans="1:16" ht="22.95" customHeight="1">
      <c r="A86" s="9">
        <v>72</v>
      </c>
      <c r="B86" s="39" t="s">
        <v>90</v>
      </c>
      <c r="C86" s="40" t="s">
        <v>9</v>
      </c>
      <c r="D86" s="41">
        <v>1094</v>
      </c>
      <c r="E86" s="12">
        <v>1094</v>
      </c>
      <c r="F86" s="12">
        <v>1094</v>
      </c>
      <c r="G86" s="12"/>
      <c r="H86" s="12"/>
      <c r="I86" s="12"/>
      <c r="J86" s="12"/>
      <c r="K86" s="12"/>
      <c r="L86" s="12"/>
      <c r="M86" s="12"/>
      <c r="N86" s="12">
        <v>1094</v>
      </c>
      <c r="O86" s="13">
        <f t="shared" si="9"/>
        <v>100</v>
      </c>
      <c r="P86" s="14"/>
    </row>
    <row r="87" spans="1:16" ht="22.95" customHeight="1">
      <c r="A87" s="9">
        <v>73</v>
      </c>
      <c r="B87" s="10" t="s">
        <v>91</v>
      </c>
      <c r="C87" s="9" t="s">
        <v>8</v>
      </c>
      <c r="D87" s="11">
        <v>2000</v>
      </c>
      <c r="E87" s="12">
        <v>2000</v>
      </c>
      <c r="F87" s="12">
        <v>2000</v>
      </c>
      <c r="G87" s="12"/>
      <c r="H87" s="12"/>
      <c r="I87" s="12"/>
      <c r="J87" s="12">
        <v>2000</v>
      </c>
      <c r="K87" s="12">
        <v>2000</v>
      </c>
      <c r="L87" s="12"/>
      <c r="M87" s="12"/>
      <c r="N87" s="12">
        <v>741</v>
      </c>
      <c r="O87" s="13">
        <f t="shared" si="9"/>
        <v>37.049999999999997</v>
      </c>
      <c r="P87" s="14"/>
    </row>
    <row r="88" spans="1:16" ht="22.95" customHeight="1">
      <c r="A88" s="9">
        <v>74</v>
      </c>
      <c r="B88" s="10" t="s">
        <v>92</v>
      </c>
      <c r="C88" s="9" t="s">
        <v>8</v>
      </c>
      <c r="D88" s="11">
        <v>4525</v>
      </c>
      <c r="E88" s="12">
        <v>4525</v>
      </c>
      <c r="F88" s="12">
        <v>4525</v>
      </c>
      <c r="G88" s="12"/>
      <c r="H88" s="12"/>
      <c r="I88" s="12"/>
      <c r="J88" s="12">
        <v>4525</v>
      </c>
      <c r="K88" s="12">
        <v>4525</v>
      </c>
      <c r="L88" s="12"/>
      <c r="M88" s="12"/>
      <c r="N88" s="12">
        <v>4525</v>
      </c>
      <c r="O88" s="13">
        <f t="shared" si="9"/>
        <v>100</v>
      </c>
      <c r="P88" s="14"/>
    </row>
    <row r="89" spans="1:16" ht="40.200000000000003" customHeight="1">
      <c r="A89" s="9">
        <v>75</v>
      </c>
      <c r="B89" s="10" t="s">
        <v>93</v>
      </c>
      <c r="C89" s="9" t="s">
        <v>8</v>
      </c>
      <c r="D89" s="11">
        <v>3687</v>
      </c>
      <c r="E89" s="12">
        <v>3687</v>
      </c>
      <c r="F89" s="12">
        <v>3687</v>
      </c>
      <c r="G89" s="12"/>
      <c r="H89" s="12"/>
      <c r="I89" s="12"/>
      <c r="J89" s="12">
        <v>3500</v>
      </c>
      <c r="K89" s="12">
        <v>3500</v>
      </c>
      <c r="L89" s="12"/>
      <c r="M89" s="12"/>
      <c r="N89" s="12">
        <v>1000</v>
      </c>
      <c r="O89" s="13">
        <f t="shared" si="9"/>
        <v>27.122321670735015</v>
      </c>
      <c r="P89" s="14" t="s">
        <v>163</v>
      </c>
    </row>
    <row r="90" spans="1:16" ht="40.200000000000003" customHeight="1">
      <c r="A90" s="9">
        <v>76</v>
      </c>
      <c r="B90" s="42" t="s">
        <v>94</v>
      </c>
      <c r="C90" s="9" t="s">
        <v>8</v>
      </c>
      <c r="D90" s="11">
        <v>31000</v>
      </c>
      <c r="E90" s="12">
        <v>31000</v>
      </c>
      <c r="F90" s="12">
        <v>31000</v>
      </c>
      <c r="G90" s="12"/>
      <c r="H90" s="12"/>
      <c r="I90" s="12"/>
      <c r="J90" s="12">
        <v>30700</v>
      </c>
      <c r="K90" s="12">
        <v>30700</v>
      </c>
      <c r="L90" s="12"/>
      <c r="M90" s="12"/>
      <c r="N90" s="12">
        <v>24864</v>
      </c>
      <c r="O90" s="13">
        <f t="shared" si="9"/>
        <v>80.206451612903223</v>
      </c>
      <c r="P90" s="14"/>
    </row>
    <row r="91" spans="1:16" ht="40.200000000000003" customHeight="1">
      <c r="A91" s="9">
        <v>77</v>
      </c>
      <c r="B91" s="42" t="s">
        <v>95</v>
      </c>
      <c r="C91" s="9" t="s">
        <v>8</v>
      </c>
      <c r="D91" s="11">
        <v>2974</v>
      </c>
      <c r="E91" s="12">
        <v>2974</v>
      </c>
      <c r="F91" s="12">
        <v>2974</v>
      </c>
      <c r="G91" s="12"/>
      <c r="H91" s="12"/>
      <c r="I91" s="12"/>
      <c r="J91" s="12">
        <v>3924</v>
      </c>
      <c r="K91" s="12">
        <v>3924</v>
      </c>
      <c r="L91" s="12"/>
      <c r="M91" s="12"/>
      <c r="N91" s="12">
        <v>2443</v>
      </c>
      <c r="O91" s="13">
        <f t="shared" si="9"/>
        <v>82.145258910558169</v>
      </c>
      <c r="P91" s="14"/>
    </row>
    <row r="92" spans="1:16" ht="40.200000000000003" customHeight="1">
      <c r="A92" s="9">
        <v>78</v>
      </c>
      <c r="B92" s="10" t="s">
        <v>122</v>
      </c>
      <c r="C92" s="9" t="s">
        <v>9</v>
      </c>
      <c r="D92" s="11">
        <v>11100</v>
      </c>
      <c r="E92" s="12">
        <v>11100</v>
      </c>
      <c r="F92" s="12"/>
      <c r="G92" s="12">
        <v>11100</v>
      </c>
      <c r="H92" s="12"/>
      <c r="I92" s="12"/>
      <c r="J92" s="12"/>
      <c r="K92" s="12"/>
      <c r="L92" s="12"/>
      <c r="M92" s="12"/>
      <c r="N92" s="12">
        <v>4049</v>
      </c>
      <c r="O92" s="13">
        <f t="shared" si="9"/>
        <v>36.477477477477478</v>
      </c>
      <c r="P92" s="14" t="s">
        <v>151</v>
      </c>
    </row>
    <row r="93" spans="1:16" s="15" customFormat="1" ht="60" customHeight="1">
      <c r="A93" s="9">
        <v>79</v>
      </c>
      <c r="B93" s="10" t="s">
        <v>127</v>
      </c>
      <c r="C93" s="9" t="s">
        <v>8</v>
      </c>
      <c r="D93" s="11">
        <v>49675</v>
      </c>
      <c r="E93" s="12">
        <f>SUM(F93:H93)</f>
        <v>49675</v>
      </c>
      <c r="F93" s="12">
        <v>6675</v>
      </c>
      <c r="G93" s="12">
        <v>43000</v>
      </c>
      <c r="H93" s="12"/>
      <c r="I93" s="12"/>
      <c r="J93" s="12">
        <v>17276</v>
      </c>
      <c r="K93" s="12">
        <v>17276</v>
      </c>
      <c r="L93" s="12"/>
      <c r="M93" s="12"/>
      <c r="N93" s="12">
        <v>16675</v>
      </c>
      <c r="O93" s="13">
        <f t="shared" si="9"/>
        <v>33.568193256165074</v>
      </c>
      <c r="P93" s="14" t="s">
        <v>164</v>
      </c>
    </row>
    <row r="94" spans="1:16" s="15" customFormat="1" ht="22.95" customHeight="1">
      <c r="A94" s="9">
        <v>80</v>
      </c>
      <c r="B94" s="10" t="s">
        <v>115</v>
      </c>
      <c r="C94" s="9" t="s">
        <v>8</v>
      </c>
      <c r="D94" s="11">
        <v>19000</v>
      </c>
      <c r="E94" s="12">
        <v>19000</v>
      </c>
      <c r="F94" s="12"/>
      <c r="G94" s="12">
        <v>19000</v>
      </c>
      <c r="H94" s="12"/>
      <c r="I94" s="12"/>
      <c r="J94" s="12">
        <v>15500</v>
      </c>
      <c r="K94" s="12"/>
      <c r="L94" s="12">
        <v>15500</v>
      </c>
      <c r="M94" s="12"/>
      <c r="N94" s="12">
        <v>3000</v>
      </c>
      <c r="O94" s="13">
        <f t="shared" si="9"/>
        <v>15.789473684210526</v>
      </c>
      <c r="P94" s="14" t="s">
        <v>164</v>
      </c>
    </row>
    <row r="95" spans="1:16" s="15" customFormat="1" ht="22.95" customHeight="1">
      <c r="A95" s="9">
        <v>81</v>
      </c>
      <c r="B95" s="10" t="s">
        <v>116</v>
      </c>
      <c r="C95" s="9" t="s">
        <v>8</v>
      </c>
      <c r="D95" s="11">
        <v>300000</v>
      </c>
      <c r="E95" s="12">
        <v>300000</v>
      </c>
      <c r="F95" s="12"/>
      <c r="G95" s="12">
        <v>300000</v>
      </c>
      <c r="H95" s="12"/>
      <c r="I95" s="12"/>
      <c r="J95" s="12">
        <v>102300</v>
      </c>
      <c r="K95" s="12"/>
      <c r="L95" s="12">
        <v>102300</v>
      </c>
      <c r="M95" s="12"/>
      <c r="N95" s="12">
        <v>27993</v>
      </c>
      <c r="O95" s="13">
        <f t="shared" si="9"/>
        <v>9.3309999999999995</v>
      </c>
      <c r="P95" s="14" t="s">
        <v>165</v>
      </c>
    </row>
    <row r="96" spans="1:16" s="15" customFormat="1" ht="55.2" customHeight="1">
      <c r="A96" s="9">
        <v>82</v>
      </c>
      <c r="B96" s="10" t="s">
        <v>128</v>
      </c>
      <c r="C96" s="16" t="s">
        <v>87</v>
      </c>
      <c r="D96" s="11">
        <v>8726</v>
      </c>
      <c r="E96" s="12">
        <f>SUM(F96:H96)</f>
        <v>8726</v>
      </c>
      <c r="F96" s="12">
        <v>7726</v>
      </c>
      <c r="G96" s="12">
        <v>1000</v>
      </c>
      <c r="H96" s="12"/>
      <c r="I96" s="12"/>
      <c r="J96" s="12">
        <v>8934</v>
      </c>
      <c r="K96" s="12">
        <v>8934</v>
      </c>
      <c r="L96" s="12"/>
      <c r="M96" s="12"/>
      <c r="N96" s="12">
        <v>6680</v>
      </c>
      <c r="O96" s="13">
        <f t="shared" si="9"/>
        <v>76.552830621132244</v>
      </c>
      <c r="P96" s="14"/>
    </row>
    <row r="97" spans="1:16" ht="22.95" customHeight="1">
      <c r="A97" s="9">
        <v>83</v>
      </c>
      <c r="B97" s="10" t="s">
        <v>117</v>
      </c>
      <c r="C97" s="9" t="s">
        <v>8</v>
      </c>
      <c r="D97" s="11">
        <v>2500</v>
      </c>
      <c r="E97" s="12">
        <v>2500</v>
      </c>
      <c r="F97" s="12"/>
      <c r="G97" s="12">
        <v>2500</v>
      </c>
      <c r="H97" s="12"/>
      <c r="I97" s="12"/>
      <c r="J97" s="12">
        <v>2500</v>
      </c>
      <c r="K97" s="12"/>
      <c r="L97" s="12">
        <v>2500</v>
      </c>
      <c r="M97" s="12"/>
      <c r="N97" s="12">
        <v>495</v>
      </c>
      <c r="O97" s="13">
        <f t="shared" si="9"/>
        <v>19.8</v>
      </c>
      <c r="P97" s="14" t="s">
        <v>166</v>
      </c>
    </row>
    <row r="98" spans="1:16" ht="22.95" customHeight="1">
      <c r="A98" s="9">
        <v>84</v>
      </c>
      <c r="B98" s="43" t="s">
        <v>118</v>
      </c>
      <c r="C98" s="9" t="s">
        <v>8</v>
      </c>
      <c r="D98" s="44">
        <v>357846</v>
      </c>
      <c r="E98" s="12">
        <v>357846</v>
      </c>
      <c r="F98" s="12"/>
      <c r="G98" s="12">
        <v>357846</v>
      </c>
      <c r="H98" s="12"/>
      <c r="I98" s="12"/>
      <c r="J98" s="12">
        <v>451700</v>
      </c>
      <c r="K98" s="12"/>
      <c r="L98" s="12">
        <v>451700</v>
      </c>
      <c r="M98" s="12"/>
      <c r="N98" s="12">
        <v>102608.19</v>
      </c>
      <c r="O98" s="13">
        <f t="shared" si="9"/>
        <v>28.673840143525425</v>
      </c>
      <c r="P98" s="14" t="s">
        <v>164</v>
      </c>
    </row>
    <row r="99" spans="1:16" ht="22.95" customHeight="1">
      <c r="A99" s="9">
        <v>85</v>
      </c>
      <c r="B99" s="43" t="s">
        <v>119</v>
      </c>
      <c r="C99" s="9" t="s">
        <v>8</v>
      </c>
      <c r="D99" s="44">
        <v>7000</v>
      </c>
      <c r="E99" s="12">
        <v>7000</v>
      </c>
      <c r="F99" s="12"/>
      <c r="G99" s="12">
        <v>7000</v>
      </c>
      <c r="H99" s="12"/>
      <c r="I99" s="12"/>
      <c r="J99" s="12">
        <v>3000</v>
      </c>
      <c r="K99" s="12"/>
      <c r="L99" s="12">
        <v>3000</v>
      </c>
      <c r="M99" s="12"/>
      <c r="N99" s="12">
        <v>2614.7280000000001</v>
      </c>
      <c r="O99" s="13">
        <f t="shared" si="9"/>
        <v>37.353257142857146</v>
      </c>
      <c r="P99" s="14" t="s">
        <v>167</v>
      </c>
    </row>
    <row r="100" spans="1:16" ht="40.200000000000003" customHeight="1">
      <c r="A100" s="9">
        <v>86</v>
      </c>
      <c r="B100" s="10" t="s">
        <v>120</v>
      </c>
      <c r="C100" s="9" t="s">
        <v>21</v>
      </c>
      <c r="D100" s="11">
        <v>19000</v>
      </c>
      <c r="E100" s="12">
        <v>19000</v>
      </c>
      <c r="F100" s="12"/>
      <c r="G100" s="12">
        <v>19000</v>
      </c>
      <c r="H100" s="12"/>
      <c r="I100" s="12"/>
      <c r="J100" s="12">
        <v>15000</v>
      </c>
      <c r="K100" s="12"/>
      <c r="L100" s="12">
        <v>15000</v>
      </c>
      <c r="M100" s="12"/>
      <c r="N100" s="12">
        <v>3210</v>
      </c>
      <c r="O100" s="13">
        <f t="shared" si="9"/>
        <v>16.894736842105264</v>
      </c>
      <c r="P100" s="14" t="s">
        <v>168</v>
      </c>
    </row>
    <row r="101" spans="1:16" ht="40.200000000000003" customHeight="1">
      <c r="A101" s="9">
        <v>87</v>
      </c>
      <c r="B101" s="10" t="s">
        <v>121</v>
      </c>
      <c r="C101" s="16" t="s">
        <v>9</v>
      </c>
      <c r="D101" s="30">
        <v>10000</v>
      </c>
      <c r="E101" s="12">
        <v>10000</v>
      </c>
      <c r="F101" s="12"/>
      <c r="G101" s="12">
        <v>10000</v>
      </c>
      <c r="H101" s="12"/>
      <c r="I101" s="12"/>
      <c r="J101" s="12"/>
      <c r="K101" s="12"/>
      <c r="L101" s="12"/>
      <c r="M101" s="12"/>
      <c r="N101" s="12">
        <v>3100</v>
      </c>
      <c r="O101" s="13">
        <f t="shared" si="9"/>
        <v>31</v>
      </c>
      <c r="P101" s="14" t="s">
        <v>164</v>
      </c>
    </row>
    <row r="102" spans="1:16" ht="22.95" customHeight="1">
      <c r="A102" s="32" t="s">
        <v>185</v>
      </c>
      <c r="B102" s="33" t="s">
        <v>96</v>
      </c>
      <c r="C102" s="16"/>
      <c r="D102" s="11">
        <v>83820</v>
      </c>
      <c r="E102" s="12">
        <f>SUBTOTAL(9,E103:E112)</f>
        <v>43970</v>
      </c>
      <c r="F102" s="12">
        <f t="shared" ref="F102:N102" si="12">SUBTOTAL(9,F103:F112)</f>
        <v>38210</v>
      </c>
      <c r="G102" s="12">
        <f t="shared" si="12"/>
        <v>5760</v>
      </c>
      <c r="H102" s="12">
        <f t="shared" si="12"/>
        <v>0</v>
      </c>
      <c r="I102" s="12">
        <f t="shared" si="12"/>
        <v>36736</v>
      </c>
      <c r="J102" s="12">
        <f t="shared" si="12"/>
        <v>23603.53</v>
      </c>
      <c r="K102" s="12">
        <f t="shared" si="12"/>
        <v>23603.53</v>
      </c>
      <c r="L102" s="12">
        <f t="shared" si="12"/>
        <v>0</v>
      </c>
      <c r="M102" s="12">
        <f t="shared" si="12"/>
        <v>0</v>
      </c>
      <c r="N102" s="12">
        <f t="shared" si="12"/>
        <v>31118.15</v>
      </c>
      <c r="O102" s="13">
        <f t="shared" si="9"/>
        <v>70.771321355469638</v>
      </c>
      <c r="P102" s="14"/>
    </row>
    <row r="103" spans="1:16" ht="22.95" customHeight="1">
      <c r="A103" s="9">
        <v>88</v>
      </c>
      <c r="B103" s="34" t="s">
        <v>97</v>
      </c>
      <c r="C103" s="9" t="s">
        <v>21</v>
      </c>
      <c r="D103" s="11">
        <v>12923</v>
      </c>
      <c r="E103" s="12">
        <v>12000</v>
      </c>
      <c r="F103" s="12">
        <v>12000</v>
      </c>
      <c r="G103" s="12"/>
      <c r="H103" s="12"/>
      <c r="I103" s="12">
        <v>923</v>
      </c>
      <c r="J103" s="12">
        <v>9030</v>
      </c>
      <c r="K103" s="12">
        <v>9030</v>
      </c>
      <c r="L103" s="12"/>
      <c r="M103" s="12"/>
      <c r="N103" s="12">
        <v>11431.15</v>
      </c>
      <c r="O103" s="13">
        <f t="shared" si="9"/>
        <v>95.259583333333325</v>
      </c>
      <c r="P103" s="14"/>
    </row>
    <row r="104" spans="1:16" ht="22.95" customHeight="1">
      <c r="A104" s="9">
        <v>89</v>
      </c>
      <c r="B104" s="34" t="s">
        <v>98</v>
      </c>
      <c r="C104" s="9" t="s">
        <v>8</v>
      </c>
      <c r="D104" s="11">
        <v>1080</v>
      </c>
      <c r="E104" s="12">
        <v>1018</v>
      </c>
      <c r="F104" s="12">
        <v>1018</v>
      </c>
      <c r="G104" s="12"/>
      <c r="H104" s="12"/>
      <c r="I104" s="12">
        <v>62</v>
      </c>
      <c r="J104" s="12">
        <v>968.03</v>
      </c>
      <c r="K104" s="12">
        <v>968.03</v>
      </c>
      <c r="L104" s="12"/>
      <c r="M104" s="12"/>
      <c r="N104" s="12">
        <v>611</v>
      </c>
      <c r="O104" s="13">
        <f t="shared" si="9"/>
        <v>60.019646365422396</v>
      </c>
      <c r="P104" s="14"/>
    </row>
    <row r="105" spans="1:16" ht="22.95" customHeight="1">
      <c r="A105" s="9">
        <v>90</v>
      </c>
      <c r="B105" s="34" t="s">
        <v>99</v>
      </c>
      <c r="C105" s="9" t="s">
        <v>8</v>
      </c>
      <c r="D105" s="11">
        <v>5144</v>
      </c>
      <c r="E105" s="12">
        <v>2700</v>
      </c>
      <c r="F105" s="12">
        <v>2700</v>
      </c>
      <c r="G105" s="12"/>
      <c r="H105" s="12"/>
      <c r="I105" s="12">
        <v>2444</v>
      </c>
      <c r="J105" s="12">
        <v>2530</v>
      </c>
      <c r="K105" s="12">
        <v>2530</v>
      </c>
      <c r="L105" s="12"/>
      <c r="M105" s="12"/>
      <c r="N105" s="12">
        <v>2700</v>
      </c>
      <c r="O105" s="13">
        <f t="shared" si="9"/>
        <v>100</v>
      </c>
      <c r="P105" s="14"/>
    </row>
    <row r="106" spans="1:16" ht="22.95" customHeight="1">
      <c r="A106" s="9">
        <v>91</v>
      </c>
      <c r="B106" s="34" t="s">
        <v>100</v>
      </c>
      <c r="C106" s="9" t="s">
        <v>8</v>
      </c>
      <c r="D106" s="11">
        <v>16627</v>
      </c>
      <c r="E106" s="12">
        <v>12000</v>
      </c>
      <c r="F106" s="12">
        <v>12000</v>
      </c>
      <c r="G106" s="12"/>
      <c r="H106" s="12"/>
      <c r="I106" s="12">
        <v>4627</v>
      </c>
      <c r="J106" s="12">
        <v>3100</v>
      </c>
      <c r="K106" s="12">
        <v>3100</v>
      </c>
      <c r="L106" s="12"/>
      <c r="M106" s="12"/>
      <c r="N106" s="12">
        <v>8400</v>
      </c>
      <c r="O106" s="13">
        <f t="shared" si="9"/>
        <v>70</v>
      </c>
      <c r="P106" s="14"/>
    </row>
    <row r="107" spans="1:16" ht="22.95" customHeight="1">
      <c r="A107" s="9">
        <v>92</v>
      </c>
      <c r="B107" s="34" t="s">
        <v>101</v>
      </c>
      <c r="C107" s="16" t="s">
        <v>102</v>
      </c>
      <c r="D107" s="11">
        <v>2243</v>
      </c>
      <c r="E107" s="12">
        <v>1443</v>
      </c>
      <c r="F107" s="12">
        <v>1443</v>
      </c>
      <c r="G107" s="12"/>
      <c r="H107" s="12"/>
      <c r="I107" s="12">
        <v>800</v>
      </c>
      <c r="J107" s="12">
        <v>1090.3</v>
      </c>
      <c r="K107" s="12">
        <v>1090.3</v>
      </c>
      <c r="L107" s="12"/>
      <c r="M107" s="12"/>
      <c r="N107" s="12">
        <v>885</v>
      </c>
      <c r="O107" s="13">
        <f t="shared" si="9"/>
        <v>61.330561330561331</v>
      </c>
      <c r="P107" s="14"/>
    </row>
    <row r="108" spans="1:16" ht="40.049999999999997" customHeight="1">
      <c r="A108" s="9">
        <v>93</v>
      </c>
      <c r="B108" s="34" t="s">
        <v>103</v>
      </c>
      <c r="C108" s="9" t="s">
        <v>8</v>
      </c>
      <c r="D108" s="11">
        <v>2816</v>
      </c>
      <c r="E108" s="12">
        <v>1616</v>
      </c>
      <c r="F108" s="12">
        <v>1616</v>
      </c>
      <c r="G108" s="12"/>
      <c r="H108" s="12"/>
      <c r="I108" s="12">
        <v>1200</v>
      </c>
      <c r="J108" s="12">
        <v>1688.78</v>
      </c>
      <c r="K108" s="12">
        <v>1688.78</v>
      </c>
      <c r="L108" s="12"/>
      <c r="M108" s="12"/>
      <c r="N108" s="12">
        <v>366</v>
      </c>
      <c r="O108" s="13">
        <f t="shared" si="9"/>
        <v>22.64851485148515</v>
      </c>
      <c r="P108" s="14" t="s">
        <v>169</v>
      </c>
    </row>
    <row r="109" spans="1:16" s="15" customFormat="1" ht="40.049999999999997" customHeight="1">
      <c r="A109" s="9">
        <v>94</v>
      </c>
      <c r="B109" s="34" t="s">
        <v>126</v>
      </c>
      <c r="C109" s="9" t="s">
        <v>9</v>
      </c>
      <c r="D109" s="11">
        <v>6376</v>
      </c>
      <c r="E109" s="12">
        <f>SUM(F109:H109)</f>
        <v>6376</v>
      </c>
      <c r="F109" s="12">
        <v>616</v>
      </c>
      <c r="G109" s="12">
        <v>5760</v>
      </c>
      <c r="H109" s="12"/>
      <c r="I109" s="12"/>
      <c r="J109" s="12">
        <v>0</v>
      </c>
      <c r="K109" s="12">
        <v>0</v>
      </c>
      <c r="L109" s="12"/>
      <c r="M109" s="12"/>
      <c r="N109" s="12">
        <v>616</v>
      </c>
      <c r="O109" s="13">
        <f t="shared" si="9"/>
        <v>9.6612296110414047</v>
      </c>
      <c r="P109" s="14" t="s">
        <v>199</v>
      </c>
    </row>
    <row r="110" spans="1:16" s="15" customFormat="1" ht="22.95" customHeight="1">
      <c r="A110" s="9">
        <v>95</v>
      </c>
      <c r="B110" s="34" t="s">
        <v>104</v>
      </c>
      <c r="C110" s="9" t="s">
        <v>8</v>
      </c>
      <c r="D110" s="11">
        <v>7337</v>
      </c>
      <c r="E110" s="12">
        <v>2809</v>
      </c>
      <c r="F110" s="12">
        <v>2809</v>
      </c>
      <c r="G110" s="12"/>
      <c r="H110" s="12"/>
      <c r="I110" s="12">
        <v>4528</v>
      </c>
      <c r="J110" s="12">
        <v>2332.42</v>
      </c>
      <c r="K110" s="12">
        <v>2332.42</v>
      </c>
      <c r="L110" s="12"/>
      <c r="M110" s="12"/>
      <c r="N110" s="12">
        <v>2591</v>
      </c>
      <c r="O110" s="13">
        <f t="shared" si="9"/>
        <v>92.239231043075833</v>
      </c>
      <c r="P110" s="14"/>
    </row>
    <row r="111" spans="1:16" s="15" customFormat="1" ht="22.95" customHeight="1">
      <c r="A111" s="9">
        <v>96</v>
      </c>
      <c r="B111" s="42" t="s">
        <v>105</v>
      </c>
      <c r="C111" s="9" t="s">
        <v>8</v>
      </c>
      <c r="D111" s="11">
        <v>23152</v>
      </c>
      <c r="E111" s="12">
        <v>1000</v>
      </c>
      <c r="F111" s="12">
        <v>1000</v>
      </c>
      <c r="G111" s="12"/>
      <c r="H111" s="12"/>
      <c r="I111" s="12">
        <v>22152</v>
      </c>
      <c r="J111" s="12">
        <v>630</v>
      </c>
      <c r="K111" s="12">
        <v>630</v>
      </c>
      <c r="L111" s="12"/>
      <c r="M111" s="12"/>
      <c r="N111" s="12">
        <v>510</v>
      </c>
      <c r="O111" s="13">
        <f t="shared" si="9"/>
        <v>51</v>
      </c>
      <c r="P111" s="14"/>
    </row>
    <row r="112" spans="1:16" s="15" customFormat="1" ht="22.95" customHeight="1">
      <c r="A112" s="9">
        <v>97</v>
      </c>
      <c r="B112" s="10" t="s">
        <v>106</v>
      </c>
      <c r="C112" s="9" t="s">
        <v>18</v>
      </c>
      <c r="D112" s="11">
        <v>3008</v>
      </c>
      <c r="E112" s="12">
        <v>3008</v>
      </c>
      <c r="F112" s="12">
        <v>3008</v>
      </c>
      <c r="G112" s="12"/>
      <c r="H112" s="12"/>
      <c r="I112" s="12"/>
      <c r="J112" s="12">
        <v>2234</v>
      </c>
      <c r="K112" s="12">
        <v>2234</v>
      </c>
      <c r="L112" s="12"/>
      <c r="M112" s="12"/>
      <c r="N112" s="12">
        <v>3008</v>
      </c>
      <c r="O112" s="13">
        <f t="shared" si="9"/>
        <v>100</v>
      </c>
      <c r="P112" s="14"/>
    </row>
    <row r="113" spans="1:16" s="15" customFormat="1" ht="22.95" customHeight="1">
      <c r="A113" s="32" t="s">
        <v>186</v>
      </c>
      <c r="B113" s="33" t="s">
        <v>107</v>
      </c>
      <c r="C113" s="9"/>
      <c r="D113" s="11">
        <v>133191</v>
      </c>
      <c r="E113" s="12">
        <f>SUBTOTAL(9,E114:E120)</f>
        <v>131537</v>
      </c>
      <c r="F113" s="12">
        <f t="shared" ref="F113:N113" si="13">SUBTOTAL(9,F114:F120)</f>
        <v>27077</v>
      </c>
      <c r="G113" s="12">
        <f t="shared" si="13"/>
        <v>104460</v>
      </c>
      <c r="H113" s="12">
        <f t="shared" si="13"/>
        <v>0</v>
      </c>
      <c r="I113" s="12">
        <f t="shared" si="13"/>
        <v>1467</v>
      </c>
      <c r="J113" s="12">
        <f t="shared" si="13"/>
        <v>207677.96000000002</v>
      </c>
      <c r="K113" s="12">
        <f t="shared" si="13"/>
        <v>3950.39</v>
      </c>
      <c r="L113" s="12">
        <f t="shared" si="13"/>
        <v>203727.57</v>
      </c>
      <c r="M113" s="12">
        <f t="shared" si="13"/>
        <v>0</v>
      </c>
      <c r="N113" s="12">
        <f t="shared" si="13"/>
        <v>57030</v>
      </c>
      <c r="O113" s="13">
        <f t="shared" si="9"/>
        <v>43.356622091122645</v>
      </c>
      <c r="P113" s="14"/>
    </row>
    <row r="114" spans="1:16" s="15" customFormat="1" ht="40.049999999999997" customHeight="1">
      <c r="A114" s="9">
        <v>98</v>
      </c>
      <c r="B114" s="10" t="s">
        <v>138</v>
      </c>
      <c r="C114" s="9" t="s">
        <v>8</v>
      </c>
      <c r="D114" s="11">
        <v>21108</v>
      </c>
      <c r="E114" s="12">
        <f>SUM(F114:H114)</f>
        <v>19641</v>
      </c>
      <c r="F114" s="12">
        <v>3825</v>
      </c>
      <c r="G114" s="12">
        <v>15816</v>
      </c>
      <c r="H114" s="12"/>
      <c r="I114" s="12">
        <v>1467</v>
      </c>
      <c r="J114" s="12">
        <v>19941.39</v>
      </c>
      <c r="K114" s="12">
        <v>3950.39</v>
      </c>
      <c r="L114" s="12">
        <v>15991</v>
      </c>
      <c r="M114" s="12"/>
      <c r="N114" s="12">
        <v>5062</v>
      </c>
      <c r="O114" s="13">
        <f t="shared" si="9"/>
        <v>25.772618502112927</v>
      </c>
      <c r="P114" s="14" t="s">
        <v>170</v>
      </c>
    </row>
    <row r="115" spans="1:16" ht="40.049999999999997" customHeight="1">
      <c r="A115" s="9">
        <v>99</v>
      </c>
      <c r="B115" s="10" t="s">
        <v>108</v>
      </c>
      <c r="C115" s="9" t="s">
        <v>8</v>
      </c>
      <c r="D115" s="11">
        <v>3252</v>
      </c>
      <c r="E115" s="12">
        <v>3252</v>
      </c>
      <c r="F115" s="12">
        <v>3252</v>
      </c>
      <c r="G115" s="12"/>
      <c r="H115" s="12"/>
      <c r="I115" s="12"/>
      <c r="J115" s="12">
        <v>0</v>
      </c>
      <c r="K115" s="12">
        <v>0</v>
      </c>
      <c r="L115" s="12"/>
      <c r="M115" s="12"/>
      <c r="N115" s="12">
        <v>2926</v>
      </c>
      <c r="O115" s="13">
        <f t="shared" si="9"/>
        <v>89.975399753997536</v>
      </c>
      <c r="P115" s="14"/>
    </row>
    <row r="116" spans="1:16" ht="40.049999999999997" customHeight="1">
      <c r="A116" s="9">
        <v>100</v>
      </c>
      <c r="B116" s="42" t="s">
        <v>109</v>
      </c>
      <c r="C116" s="9" t="s">
        <v>9</v>
      </c>
      <c r="D116" s="11">
        <v>20000</v>
      </c>
      <c r="E116" s="12">
        <v>20000</v>
      </c>
      <c r="F116" s="12">
        <v>20000</v>
      </c>
      <c r="G116" s="12"/>
      <c r="H116" s="12"/>
      <c r="I116" s="12"/>
      <c r="J116" s="12">
        <v>0</v>
      </c>
      <c r="K116" s="12">
        <v>0</v>
      </c>
      <c r="L116" s="12"/>
      <c r="M116" s="12"/>
      <c r="N116" s="12">
        <v>13517</v>
      </c>
      <c r="O116" s="13">
        <f t="shared" si="9"/>
        <v>67.584999999999994</v>
      </c>
      <c r="P116" s="14"/>
    </row>
    <row r="117" spans="1:16" ht="22.95" customHeight="1">
      <c r="A117" s="9">
        <v>101</v>
      </c>
      <c r="B117" s="10" t="s">
        <v>132</v>
      </c>
      <c r="C117" s="9" t="s">
        <v>8</v>
      </c>
      <c r="D117" s="11">
        <v>54000</v>
      </c>
      <c r="E117" s="12">
        <f>F117+G117+H117</f>
        <v>43400</v>
      </c>
      <c r="F117" s="12"/>
      <c r="G117" s="12">
        <v>43400</v>
      </c>
      <c r="H117" s="12"/>
      <c r="I117" s="12"/>
      <c r="J117" s="12">
        <v>52000</v>
      </c>
      <c r="K117" s="12"/>
      <c r="L117" s="12">
        <v>52000</v>
      </c>
      <c r="M117" s="12"/>
      <c r="N117" s="12">
        <v>8906</v>
      </c>
      <c r="O117" s="13">
        <f t="shared" si="9"/>
        <v>20.52073732718894</v>
      </c>
      <c r="P117" s="14" t="s">
        <v>171</v>
      </c>
    </row>
    <row r="118" spans="1:16" ht="22.95" customHeight="1">
      <c r="A118" s="9">
        <v>102</v>
      </c>
      <c r="B118" s="10" t="s">
        <v>139</v>
      </c>
      <c r="C118" s="9" t="s">
        <v>8</v>
      </c>
      <c r="D118" s="11">
        <v>54000</v>
      </c>
      <c r="E118" s="12">
        <f t="shared" ref="E118:E119" si="14">F118+G118+H118</f>
        <v>5600</v>
      </c>
      <c r="F118" s="12"/>
      <c r="G118" s="12">
        <v>5600</v>
      </c>
      <c r="H118" s="12"/>
      <c r="I118" s="12"/>
      <c r="J118" s="12">
        <v>52000</v>
      </c>
      <c r="K118" s="12"/>
      <c r="L118" s="12">
        <v>52000</v>
      </c>
      <c r="M118" s="12"/>
      <c r="N118" s="12">
        <v>5342</v>
      </c>
      <c r="O118" s="13">
        <f t="shared" si="9"/>
        <v>95.392857142857139</v>
      </c>
      <c r="P118" s="14"/>
    </row>
    <row r="119" spans="1:16" ht="22.95" customHeight="1">
      <c r="A119" s="9">
        <v>103</v>
      </c>
      <c r="B119" s="10" t="s">
        <v>133</v>
      </c>
      <c r="C119" s="9" t="s">
        <v>8</v>
      </c>
      <c r="D119" s="11">
        <v>54000</v>
      </c>
      <c r="E119" s="12">
        <f t="shared" si="14"/>
        <v>5000</v>
      </c>
      <c r="F119" s="12"/>
      <c r="G119" s="12">
        <v>5000</v>
      </c>
      <c r="H119" s="12"/>
      <c r="I119" s="12"/>
      <c r="J119" s="12">
        <v>52000</v>
      </c>
      <c r="K119" s="12"/>
      <c r="L119" s="12">
        <v>52000</v>
      </c>
      <c r="M119" s="12"/>
      <c r="N119" s="12">
        <v>3277</v>
      </c>
      <c r="O119" s="13">
        <f t="shared" si="9"/>
        <v>65.539999999999992</v>
      </c>
      <c r="P119" s="14"/>
    </row>
    <row r="120" spans="1:16" ht="22.95" customHeight="1">
      <c r="A120" s="9">
        <v>104</v>
      </c>
      <c r="B120" s="10" t="s">
        <v>113</v>
      </c>
      <c r="C120" s="9" t="s">
        <v>8</v>
      </c>
      <c r="D120" s="11">
        <v>34831</v>
      </c>
      <c r="E120" s="12">
        <f>G120</f>
        <v>34644</v>
      </c>
      <c r="F120" s="12"/>
      <c r="G120" s="12">
        <v>34644</v>
      </c>
      <c r="H120" s="12"/>
      <c r="I120" s="12"/>
      <c r="J120" s="12">
        <v>31736.57</v>
      </c>
      <c r="K120" s="12"/>
      <c r="L120" s="12">
        <v>31736.57</v>
      </c>
      <c r="M120" s="12"/>
      <c r="N120" s="12">
        <v>18000</v>
      </c>
      <c r="O120" s="13">
        <f t="shared" si="9"/>
        <v>51.957048839625905</v>
      </c>
      <c r="P120" s="14"/>
    </row>
    <row r="121" spans="1:16" ht="22.95" customHeight="1">
      <c r="A121" s="32" t="s">
        <v>187</v>
      </c>
      <c r="B121" s="33" t="s">
        <v>110</v>
      </c>
      <c r="C121" s="9"/>
      <c r="D121" s="11">
        <v>33000</v>
      </c>
      <c r="E121" s="12">
        <f>SUBTOTAL(9,E122:E126)</f>
        <v>33000</v>
      </c>
      <c r="F121" s="12">
        <f t="shared" ref="F121:N121" si="15">SUBTOTAL(9,F122:F126)</f>
        <v>33000</v>
      </c>
      <c r="G121" s="12">
        <f t="shared" si="15"/>
        <v>0</v>
      </c>
      <c r="H121" s="12">
        <f t="shared" si="15"/>
        <v>0</v>
      </c>
      <c r="I121" s="12">
        <f t="shared" si="15"/>
        <v>0</v>
      </c>
      <c r="J121" s="12">
        <f t="shared" si="15"/>
        <v>2000</v>
      </c>
      <c r="K121" s="12">
        <f t="shared" si="15"/>
        <v>2000</v>
      </c>
      <c r="L121" s="12">
        <f t="shared" si="15"/>
        <v>0</v>
      </c>
      <c r="M121" s="12">
        <f t="shared" si="15"/>
        <v>0</v>
      </c>
      <c r="N121" s="12">
        <f t="shared" si="15"/>
        <v>20328</v>
      </c>
      <c r="O121" s="13">
        <f t="shared" si="9"/>
        <v>61.6</v>
      </c>
      <c r="P121" s="14"/>
    </row>
    <row r="122" spans="1:16" ht="22.95" customHeight="1">
      <c r="A122" s="9">
        <v>105</v>
      </c>
      <c r="B122" s="10" t="s">
        <v>134</v>
      </c>
      <c r="C122" s="9" t="s">
        <v>9</v>
      </c>
      <c r="D122" s="11">
        <v>31000</v>
      </c>
      <c r="E122" s="12">
        <f>F122+G122+H122</f>
        <v>15000</v>
      </c>
      <c r="F122" s="12">
        <v>15000</v>
      </c>
      <c r="G122" s="12"/>
      <c r="H122" s="12"/>
      <c r="I122" s="12"/>
      <c r="J122" s="12">
        <v>0</v>
      </c>
      <c r="K122" s="12"/>
      <c r="L122" s="12"/>
      <c r="M122" s="12"/>
      <c r="N122" s="12">
        <f>3328-48+7000</f>
        <v>10280</v>
      </c>
      <c r="O122" s="13">
        <f t="shared" si="9"/>
        <v>68.533333333333331</v>
      </c>
      <c r="P122" s="14"/>
    </row>
    <row r="123" spans="1:16" ht="22.95" customHeight="1">
      <c r="A123" s="9">
        <v>106</v>
      </c>
      <c r="B123" s="10" t="s">
        <v>135</v>
      </c>
      <c r="C123" s="9" t="s">
        <v>9</v>
      </c>
      <c r="D123" s="11">
        <v>31000</v>
      </c>
      <c r="E123" s="12">
        <f t="shared" ref="E123:E125" si="16">F123+G123+H123</f>
        <v>5000</v>
      </c>
      <c r="F123" s="12">
        <v>5000</v>
      </c>
      <c r="G123" s="12"/>
      <c r="H123" s="12"/>
      <c r="I123" s="12"/>
      <c r="J123" s="12">
        <v>0</v>
      </c>
      <c r="K123" s="12"/>
      <c r="L123" s="12"/>
      <c r="M123" s="12"/>
      <c r="N123" s="12">
        <v>48</v>
      </c>
      <c r="O123" s="13">
        <f t="shared" si="9"/>
        <v>0.96</v>
      </c>
      <c r="P123" s="14" t="s">
        <v>172</v>
      </c>
    </row>
    <row r="124" spans="1:16" ht="22.95" customHeight="1">
      <c r="A124" s="9">
        <v>107</v>
      </c>
      <c r="B124" s="10" t="s">
        <v>136</v>
      </c>
      <c r="C124" s="9" t="s">
        <v>9</v>
      </c>
      <c r="D124" s="11">
        <v>31000</v>
      </c>
      <c r="E124" s="12">
        <f t="shared" si="16"/>
        <v>10000</v>
      </c>
      <c r="F124" s="12">
        <v>10000</v>
      </c>
      <c r="G124" s="12"/>
      <c r="H124" s="12"/>
      <c r="I124" s="12"/>
      <c r="J124" s="12">
        <v>0</v>
      </c>
      <c r="K124" s="12"/>
      <c r="L124" s="12"/>
      <c r="M124" s="12"/>
      <c r="N124" s="12">
        <v>10000</v>
      </c>
      <c r="O124" s="13">
        <f t="shared" ref="O124:O131" si="17">N124/E124*100</f>
        <v>100</v>
      </c>
      <c r="P124" s="14"/>
    </row>
    <row r="125" spans="1:16" ht="22.95" customHeight="1">
      <c r="A125" s="9">
        <v>108</v>
      </c>
      <c r="B125" s="10" t="s">
        <v>137</v>
      </c>
      <c r="C125" s="9" t="s">
        <v>9</v>
      </c>
      <c r="D125" s="11">
        <v>31000</v>
      </c>
      <c r="E125" s="12">
        <f t="shared" si="16"/>
        <v>1000</v>
      </c>
      <c r="F125" s="12">
        <v>1000</v>
      </c>
      <c r="G125" s="12"/>
      <c r="H125" s="12"/>
      <c r="I125" s="12"/>
      <c r="J125" s="12">
        <v>0</v>
      </c>
      <c r="K125" s="12"/>
      <c r="L125" s="12"/>
      <c r="M125" s="12"/>
      <c r="N125" s="12"/>
      <c r="O125" s="13">
        <f t="shared" si="17"/>
        <v>0</v>
      </c>
      <c r="P125" s="14" t="s">
        <v>172</v>
      </c>
    </row>
    <row r="126" spans="1:16" ht="22.95" customHeight="1">
      <c r="A126" s="9">
        <v>109</v>
      </c>
      <c r="B126" s="10" t="s">
        <v>111</v>
      </c>
      <c r="C126" s="9" t="s">
        <v>8</v>
      </c>
      <c r="D126" s="11">
        <v>2000</v>
      </c>
      <c r="E126" s="12">
        <v>2000</v>
      </c>
      <c r="F126" s="12">
        <v>2000</v>
      </c>
      <c r="G126" s="12"/>
      <c r="H126" s="12"/>
      <c r="I126" s="12"/>
      <c r="J126" s="12">
        <v>2000</v>
      </c>
      <c r="K126" s="12">
        <v>2000</v>
      </c>
      <c r="L126" s="12"/>
      <c r="M126" s="12"/>
      <c r="N126" s="12"/>
      <c r="O126" s="13">
        <f t="shared" si="17"/>
        <v>0</v>
      </c>
      <c r="P126" s="14" t="s">
        <v>173</v>
      </c>
    </row>
    <row r="127" spans="1:16" ht="40.049999999999997" customHeight="1">
      <c r="A127" s="32" t="s">
        <v>188</v>
      </c>
      <c r="B127" s="33" t="s">
        <v>197</v>
      </c>
      <c r="C127" s="9"/>
      <c r="D127" s="11">
        <v>3000</v>
      </c>
      <c r="E127" s="12">
        <f t="shared" ref="E127:N127" si="18">SUBTOTAL(9,E128:E129)</f>
        <v>4100</v>
      </c>
      <c r="F127" s="12">
        <f t="shared" si="18"/>
        <v>3600</v>
      </c>
      <c r="G127" s="12">
        <f t="shared" si="18"/>
        <v>500</v>
      </c>
      <c r="H127" s="12">
        <f t="shared" si="18"/>
        <v>0</v>
      </c>
      <c r="I127" s="12">
        <f t="shared" si="18"/>
        <v>0</v>
      </c>
      <c r="J127" s="12">
        <f t="shared" si="18"/>
        <v>4100</v>
      </c>
      <c r="K127" s="12">
        <f t="shared" si="18"/>
        <v>3600</v>
      </c>
      <c r="L127" s="12">
        <f t="shared" si="18"/>
        <v>500</v>
      </c>
      <c r="M127" s="12">
        <f t="shared" si="18"/>
        <v>0</v>
      </c>
      <c r="N127" s="12">
        <f t="shared" si="18"/>
        <v>2100</v>
      </c>
      <c r="O127" s="13">
        <f t="shared" si="17"/>
        <v>51.219512195121951</v>
      </c>
      <c r="P127" s="14"/>
    </row>
    <row r="128" spans="1:16" ht="22.95" customHeight="1">
      <c r="A128" s="9">
        <v>110</v>
      </c>
      <c r="B128" s="10" t="s">
        <v>112</v>
      </c>
      <c r="C128" s="9" t="s">
        <v>8</v>
      </c>
      <c r="D128" s="11">
        <v>1500</v>
      </c>
      <c r="E128" s="12">
        <v>1500</v>
      </c>
      <c r="F128" s="12">
        <v>1500</v>
      </c>
      <c r="G128" s="12"/>
      <c r="H128" s="12"/>
      <c r="I128" s="12"/>
      <c r="J128" s="12">
        <v>1500</v>
      </c>
      <c r="K128" s="12">
        <v>1500</v>
      </c>
      <c r="L128" s="12"/>
      <c r="M128" s="12"/>
      <c r="N128" s="12"/>
      <c r="O128" s="13">
        <f t="shared" si="17"/>
        <v>0</v>
      </c>
      <c r="P128" s="14" t="s">
        <v>174</v>
      </c>
    </row>
    <row r="129" spans="1:16" ht="40.049999999999997" customHeight="1">
      <c r="A129" s="9">
        <v>111</v>
      </c>
      <c r="B129" s="10" t="s">
        <v>191</v>
      </c>
      <c r="C129" s="9" t="s">
        <v>21</v>
      </c>
      <c r="D129" s="11">
        <v>2600</v>
      </c>
      <c r="E129" s="12">
        <v>2600</v>
      </c>
      <c r="F129" s="12">
        <v>2100</v>
      </c>
      <c r="G129" s="12">
        <v>500</v>
      </c>
      <c r="H129" s="12"/>
      <c r="I129" s="12"/>
      <c r="J129" s="12">
        <v>2600</v>
      </c>
      <c r="K129" s="12">
        <v>2100</v>
      </c>
      <c r="L129" s="12">
        <v>500</v>
      </c>
      <c r="M129" s="12"/>
      <c r="N129" s="12">
        <v>2100</v>
      </c>
      <c r="O129" s="13">
        <f t="shared" si="17"/>
        <v>80.769230769230774</v>
      </c>
      <c r="P129" s="14"/>
    </row>
    <row r="130" spans="1:16" ht="22.95" customHeight="1">
      <c r="A130" s="32" t="s">
        <v>189</v>
      </c>
      <c r="B130" s="33" t="s">
        <v>193</v>
      </c>
      <c r="C130" s="9"/>
      <c r="D130" s="11">
        <v>260984</v>
      </c>
      <c r="E130" s="12">
        <f>SUBTOTAL(9,E131)</f>
        <v>260984</v>
      </c>
      <c r="F130" s="12">
        <f t="shared" ref="F130:N130" si="19">SUBTOTAL(9,F131)</f>
        <v>115897</v>
      </c>
      <c r="G130" s="12">
        <f t="shared" si="19"/>
        <v>145087</v>
      </c>
      <c r="H130" s="12">
        <f t="shared" si="19"/>
        <v>0</v>
      </c>
      <c r="I130" s="12">
        <f t="shared" si="19"/>
        <v>0</v>
      </c>
      <c r="J130" s="12">
        <f t="shared" si="19"/>
        <v>193387</v>
      </c>
      <c r="K130" s="12">
        <f t="shared" si="19"/>
        <v>112431</v>
      </c>
      <c r="L130" s="12">
        <f t="shared" si="19"/>
        <v>80956</v>
      </c>
      <c r="M130" s="12">
        <f t="shared" si="19"/>
        <v>0</v>
      </c>
      <c r="N130" s="12">
        <f t="shared" si="19"/>
        <v>228028</v>
      </c>
      <c r="O130" s="13">
        <f t="shared" si="17"/>
        <v>87.372405971247275</v>
      </c>
      <c r="P130" s="14"/>
    </row>
    <row r="131" spans="1:16" ht="48" customHeight="1">
      <c r="A131" s="9">
        <v>112</v>
      </c>
      <c r="B131" s="10" t="s">
        <v>192</v>
      </c>
      <c r="C131" s="9" t="s">
        <v>8</v>
      </c>
      <c r="D131" s="11">
        <v>260984</v>
      </c>
      <c r="E131" s="12">
        <v>260984</v>
      </c>
      <c r="F131" s="12">
        <v>115897</v>
      </c>
      <c r="G131" s="12">
        <v>145087</v>
      </c>
      <c r="H131" s="12"/>
      <c r="I131" s="12"/>
      <c r="J131" s="12">
        <v>193387</v>
      </c>
      <c r="K131" s="12">
        <v>112431</v>
      </c>
      <c r="L131" s="12">
        <v>80956</v>
      </c>
      <c r="M131" s="12"/>
      <c r="N131" s="12">
        <v>228028</v>
      </c>
      <c r="O131" s="13">
        <f t="shared" si="17"/>
        <v>87.372405971247275</v>
      </c>
      <c r="P131" s="14"/>
    </row>
    <row r="132" spans="1:16">
      <c r="A132" s="2"/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7"/>
    </row>
    <row r="133" spans="1:16">
      <c r="A133" s="2"/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7"/>
    </row>
    <row r="134" spans="1:16">
      <c r="A134" s="2"/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7"/>
    </row>
    <row r="135" spans="1:16">
      <c r="A135" s="2"/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7"/>
    </row>
    <row r="136" spans="1:16">
      <c r="A136" s="2"/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7"/>
    </row>
    <row r="137" spans="1:16">
      <c r="A137" s="2"/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7"/>
    </row>
    <row r="138" spans="1:16">
      <c r="A138" s="2"/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7"/>
    </row>
    <row r="139" spans="1:16">
      <c r="A139" s="2"/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7"/>
    </row>
    <row r="140" spans="1:16">
      <c r="A140" s="2"/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7"/>
    </row>
  </sheetData>
  <mergeCells count="4">
    <mergeCell ref="A1:B1"/>
    <mergeCell ref="A3:B3"/>
    <mergeCell ref="E3:F3"/>
    <mergeCell ref="A2:P2"/>
  </mergeCells>
  <phoneticPr fontId="5" type="noConversion"/>
  <printOptions horizontalCentered="1"/>
  <pageMargins left="0.43307086614173229" right="0.43307086614173229" top="0.74803149606299213" bottom="0.98425196850393704" header="0.31496062992125984" footer="0.31496062992125984"/>
  <pageSetup paperSize="9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李宁</dc:creator>
  <cp:lastModifiedBy>李宁</cp:lastModifiedBy>
  <cp:lastPrinted>2019-08-12T02:54:22Z</cp:lastPrinted>
  <dcterms:created xsi:type="dcterms:W3CDTF">2019-07-22T00:45:29Z</dcterms:created>
  <dcterms:modified xsi:type="dcterms:W3CDTF">2019-09-05T01:11:29Z</dcterms:modified>
</cp:coreProperties>
</file>